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5"/>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'BS'!$A$1:$J$68</definedName>
    <definedName name="_xlnm.Print_Area" localSheetId="3">'CFS'!$A$1:$K$59</definedName>
    <definedName name="_xlnm.Print_Area" localSheetId="0">'IS'!$A$1:$L$51</definedName>
    <definedName name="_xlnm.Print_Area" localSheetId="4">'NTA-A'!$A$1:$K$154</definedName>
    <definedName name="_xlnm.Print_Area" localSheetId="5">'NTA-B'!$A$2:$J$159</definedName>
    <definedName name="_xlnm.Print_Area" localSheetId="2">'SE'!$A$1:$L$36</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<sst xmlns="http://schemas.openxmlformats.org/spreadsheetml/2006/main" count="397" uniqueCount="307">
  <si>
    <t>Revenue</t>
  </si>
  <si>
    <t>-</t>
  </si>
  <si>
    <t>Finance Costs</t>
  </si>
  <si>
    <t>Taxation</t>
  </si>
  <si>
    <t>Cost of Sales</t>
  </si>
  <si>
    <t>Gross Profit</t>
  </si>
  <si>
    <t>Property, Plant and Equipment</t>
  </si>
  <si>
    <t>Intangible Assets</t>
  </si>
  <si>
    <t>Other Investment</t>
  </si>
  <si>
    <t>Inventories</t>
  </si>
  <si>
    <t>Current Liabilities</t>
  </si>
  <si>
    <t>Share Capital</t>
  </si>
  <si>
    <t>Reserves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</si>
  <si>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</si>
  <si>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</si>
  <si>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</si>
  <si>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</si>
  <si>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</si>
  <si>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</si>
  <si>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</si>
  <si>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</si>
  <si>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</si>
  <si>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</si>
  <si>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</si>
  <si>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</si>
  <si>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</si>
  <si>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</si>
  <si>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</si>
  <si>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</si>
  <si>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</si>
  <si>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</si>
  <si>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</si>
  <si>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</si>
  <si>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</si>
  <si>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</si>
  <si>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</si>
  <si>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</si>
  <si>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</si>
  <si>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</si>
  <si>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</si>
  <si>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</si>
  <si>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</si>
  <si>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</si>
  <si>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</si>
  <si>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</si>
  <si>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</si>
  <si>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</si>
  <si>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</si>
  <si>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</si>
  <si>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</si>
  <si>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</si>
  <si>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</si>
  <si>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</si>
  <si>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</si>
  <si>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</si>
  <si>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A10</t>
  </si>
  <si>
    <t>A11</t>
  </si>
  <si>
    <t>A12</t>
  </si>
  <si>
    <t>A13</t>
  </si>
  <si>
    <t>B1</t>
  </si>
  <si>
    <t>B2</t>
  </si>
  <si>
    <t>B3</t>
  </si>
  <si>
    <t>B4</t>
  </si>
  <si>
    <t>B5</t>
  </si>
  <si>
    <t>B6</t>
  </si>
  <si>
    <t>B7</t>
  </si>
  <si>
    <t>B8</t>
  </si>
  <si>
    <t>B9</t>
  </si>
  <si>
    <t>B10</t>
  </si>
  <si>
    <t>B11</t>
  </si>
  <si>
    <t>B12</t>
  </si>
  <si>
    <t>B13</t>
  </si>
  <si>
    <t>Dividend</t>
  </si>
  <si>
    <t>Secured</t>
  </si>
  <si>
    <t>Current</t>
  </si>
  <si>
    <t>Non-Current</t>
  </si>
  <si>
    <t>Cash and cash equivalents carried forward consists of:-</t>
  </si>
  <si>
    <t>Cash and bank balances</t>
  </si>
  <si>
    <t>Fixed deposits with licensed banks</t>
  </si>
  <si>
    <t>Bank Overdrafts</t>
  </si>
  <si>
    <t>Fixed Deposits with licensed bank</t>
  </si>
  <si>
    <t>Current Assets</t>
  </si>
  <si>
    <t>As at</t>
  </si>
  <si>
    <t>Authorised but not contracted for</t>
  </si>
  <si>
    <t>Not applicable as no profit forecast was published.</t>
  </si>
  <si>
    <t>In respect of current period:</t>
  </si>
  <si>
    <t>- Income Tax</t>
  </si>
  <si>
    <t>- Deferred Tax</t>
  </si>
  <si>
    <t>Auditors' Report</t>
  </si>
  <si>
    <t>(37918-A)</t>
  </si>
  <si>
    <t>Sen</t>
  </si>
  <si>
    <t>Non-Cash Items</t>
  </si>
  <si>
    <t>Non-Operating Items</t>
  </si>
  <si>
    <t>Interest Received</t>
  </si>
  <si>
    <t>Reserve on</t>
  </si>
  <si>
    <t>Consolidation</t>
  </si>
  <si>
    <t xml:space="preserve"> </t>
  </si>
  <si>
    <t>Segment revenue</t>
  </si>
  <si>
    <t>Special</t>
  </si>
  <si>
    <t>Corresponding</t>
  </si>
  <si>
    <t>No dividend had been paid during the reporting quarter.</t>
  </si>
  <si>
    <t>(a)</t>
  </si>
  <si>
    <t>(b)</t>
  </si>
  <si>
    <t>ADDITIONAL INFORMATION REQUIRED BY THE LISTING REQUIREMENTS OF BURSA MALAYSIA SECURITIES BERHAD</t>
  </si>
  <si>
    <t>Others</t>
  </si>
  <si>
    <t>Corporate Proposals</t>
  </si>
  <si>
    <t xml:space="preserve">Basic </t>
  </si>
  <si>
    <t>Diluted</t>
  </si>
  <si>
    <t>Drawdown of Borrowings</t>
  </si>
  <si>
    <t>Repayment of Borrowings</t>
  </si>
  <si>
    <t>Authorised and contracted for</t>
  </si>
  <si>
    <t>There were no purchases or disposals of quoted securities for the current quarter.</t>
  </si>
  <si>
    <t>Accumulated</t>
  </si>
  <si>
    <t>Loss</t>
  </si>
  <si>
    <t>Quarter Ended</t>
  </si>
  <si>
    <t>Year To Date Ended</t>
  </si>
  <si>
    <t>Bank overdrafts</t>
  </si>
  <si>
    <t>Non-Current Assets</t>
  </si>
  <si>
    <t>Diluted earnings per share</t>
  </si>
  <si>
    <t>CONDENSED CONSOLIDATED BALANCE SHEET</t>
  </si>
  <si>
    <t>CONDENSED CONSOLIDATED CASH FLOW STATEMENT</t>
  </si>
  <si>
    <t xml:space="preserve">CONDENSED CONSOLIDATED STATEMENT OF CHANGES IN EQUITY </t>
  </si>
  <si>
    <t>The Group's business operations are in line with consumer demands which are skewed during festive seasons.</t>
  </si>
  <si>
    <t>Operating Profit Before Working Capital Changes</t>
  </si>
  <si>
    <t>Net Profit for the period</t>
  </si>
  <si>
    <t>Less: Fixed Deposits pledged to licensed bank</t>
  </si>
  <si>
    <t>Tax Paid</t>
  </si>
  <si>
    <t>Minority Interest</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</si>
  <si>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</si>
  <si>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</si>
  <si>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</si>
  <si>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</si>
  <si>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</si>
  <si>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</si>
  <si>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</si>
  <si>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</si>
  <si>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</si>
  <si>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</si>
  <si>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</si>
  <si>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</si>
  <si>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</si>
  <si>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</si>
  <si>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</si>
  <si>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</si>
  <si>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</si>
  <si>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</si>
  <si>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</si>
  <si>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</si>
  <si>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</si>
  <si>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</si>
  <si>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Secured :-</t>
  </si>
  <si>
    <t>Borrowings</t>
  </si>
  <si>
    <t>Beverages</t>
  </si>
  <si>
    <t>The contingent liabilities of the Group and the Company are as follows:-</t>
  </si>
  <si>
    <t>Basic earnings per share</t>
  </si>
  <si>
    <t>Basic earnings per share (sen)</t>
  </si>
  <si>
    <t>Net assets per share (RM)</t>
  </si>
  <si>
    <t xml:space="preserve">Weighted average number of </t>
  </si>
  <si>
    <t>ordinary shares in issue ('000)</t>
  </si>
  <si>
    <t>Note:</t>
  </si>
  <si>
    <t>30.06.2006</t>
  </si>
  <si>
    <t>Profit/(Loss) from operations</t>
  </si>
  <si>
    <t>Profit before tax</t>
  </si>
  <si>
    <t>Profit after tax</t>
  </si>
  <si>
    <t>Selling and Distribution Costs</t>
  </si>
  <si>
    <t>Administrative Expenses</t>
  </si>
  <si>
    <t xml:space="preserve">Other Operating Income </t>
  </si>
  <si>
    <t>Attributable to :</t>
  </si>
  <si>
    <t>Equity holders of the parent</t>
  </si>
  <si>
    <t>TOTAL ASSETS</t>
  </si>
  <si>
    <t>ASSETS</t>
  </si>
  <si>
    <t>EQUITY AND LIABILITIES</t>
  </si>
  <si>
    <t>Total Equity</t>
  </si>
  <si>
    <t>Non-Current Liabilities</t>
  </si>
  <si>
    <t>Total Liabilities</t>
  </si>
  <si>
    <t xml:space="preserve">Equity attributable to </t>
  </si>
  <si>
    <t>equity holders of the parent</t>
  </si>
  <si>
    <t>Trade Receivables</t>
  </si>
  <si>
    <t>Tax Recoverable</t>
  </si>
  <si>
    <t>Trade Payables</t>
  </si>
  <si>
    <t>Minority</t>
  </si>
  <si>
    <t>Interest</t>
  </si>
  <si>
    <t>Equity</t>
  </si>
  <si>
    <t>Non-distributable</t>
  </si>
  <si>
    <t>&lt;----------------------- Attributable to equity holders of the parent -------------------&gt;</t>
  </si>
  <si>
    <t>&lt;---------</t>
  </si>
  <si>
    <t>----------&gt;</t>
  </si>
  <si>
    <t>Distributable</t>
  </si>
  <si>
    <t>Effect of adopting FRS 3</t>
  </si>
  <si>
    <t>At 1st July 2006, as restated</t>
  </si>
  <si>
    <t>At 1st July 2006</t>
  </si>
  <si>
    <t>At 1st July 2005</t>
  </si>
  <si>
    <t>Profit for the period</t>
  </si>
  <si>
    <t>Disposal of subsidiary, net of cash and cash equivalent</t>
  </si>
  <si>
    <t>Changes in Accounting Policies</t>
  </si>
  <si>
    <t>FRS 101: Presentation of Financial Statements</t>
  </si>
  <si>
    <t>FRS 3: Business Combinations</t>
  </si>
  <si>
    <t>A14</t>
  </si>
  <si>
    <t>Other Payables</t>
  </si>
  <si>
    <t>Tax Expense</t>
  </si>
  <si>
    <t>Security given by subsidiaries company in respect of</t>
  </si>
  <si>
    <t>bank guarantee to third parties</t>
  </si>
  <si>
    <t>to equity holders of the parent:</t>
  </si>
  <si>
    <t xml:space="preserve">Earnings per share attributable </t>
  </si>
  <si>
    <t>Other Receivables</t>
  </si>
  <si>
    <t>Goodwill on Consolidation</t>
  </si>
  <si>
    <t>Deferred Tax Assets</t>
  </si>
  <si>
    <t>Other Deferred and Non-Current Liabilities</t>
  </si>
  <si>
    <t>Cash and Bank Balances</t>
  </si>
  <si>
    <t>CONDENSED CONSOLIDATED INCOME STATEMENT</t>
  </si>
  <si>
    <t>Cash Used in Operating Activities</t>
  </si>
  <si>
    <t>Net Cash Used in Operating Activities</t>
  </si>
  <si>
    <t>Purchase of Property, Plant and Equipment</t>
  </si>
  <si>
    <t>Proceeds from Sale of Property, Plant and Equipment</t>
  </si>
  <si>
    <t>Net Cash Used in Investing Activities</t>
  </si>
  <si>
    <t>Net Cash From Financing Activities</t>
  </si>
  <si>
    <t>Cash and Cash Equivalents at beginning of financial period</t>
  </si>
  <si>
    <t>Cash and Cash Equivalents at end of financial period</t>
  </si>
  <si>
    <t>FRS 3</t>
  </si>
  <si>
    <t>Business Combinations</t>
  </si>
  <si>
    <t>FRS 101</t>
  </si>
  <si>
    <t>FRS 102</t>
  </si>
  <si>
    <t>FRS 108</t>
  </si>
  <si>
    <t>FRS 110</t>
  </si>
  <si>
    <t>FRS 116</t>
  </si>
  <si>
    <t>FRS 121</t>
  </si>
  <si>
    <t>FRS 127</t>
  </si>
  <si>
    <t>FRS 132</t>
  </si>
  <si>
    <t>FRS 133</t>
  </si>
  <si>
    <t>FRS 136</t>
  </si>
  <si>
    <t>FRS 138</t>
  </si>
  <si>
    <t>Presentation of Financial Statements</t>
  </si>
  <si>
    <t>Events after the Balance Sheet Date</t>
  </si>
  <si>
    <t>Consolidated and Separate Financial Statements</t>
  </si>
  <si>
    <t>Financial Instruments: Disclosure and Presentation</t>
  </si>
  <si>
    <t>Earnings Per Share</t>
  </si>
  <si>
    <t>Impairment of Assets</t>
  </si>
  <si>
    <t>Bank Borrowings</t>
  </si>
  <si>
    <t>Contract</t>
  </si>
  <si>
    <t>Foreign</t>
  </si>
  <si>
    <t>Amounts</t>
  </si>
  <si>
    <t>Equivalent</t>
  </si>
  <si>
    <t>Currency</t>
  </si>
  <si>
    <t>'000</t>
  </si>
  <si>
    <t>Forward contracts used to</t>
  </si>
  <si>
    <t>USD</t>
  </si>
  <si>
    <t>hedge trade payables</t>
  </si>
  <si>
    <t>Euro</t>
  </si>
  <si>
    <t>Foreign Currency Forward Contracts</t>
  </si>
  <si>
    <t>A15</t>
  </si>
  <si>
    <t>The significant related party transactions undertaken during the quarter under review are as follows:-</t>
  </si>
  <si>
    <t>The Company or its subsidiaries</t>
  </si>
  <si>
    <t xml:space="preserve">Nature of </t>
  </si>
  <si>
    <t>Transaction</t>
  </si>
  <si>
    <t>Permanis Sdn Bhd</t>
  </si>
  <si>
    <t xml:space="preserve">SV Beverages Holdings </t>
  </si>
  <si>
    <t>Sdn Bhd</t>
  </si>
  <si>
    <t>• Purchase of raw materials</t>
  </si>
  <si>
    <t>• Royalty payable</t>
  </si>
  <si>
    <t>Transacting Party</t>
  </si>
  <si>
    <t>The settlement dates of the above forward contracts range between one to three months.</t>
  </si>
  <si>
    <t>Besides a marginal fee, there are no other cash requirements for these contracts.</t>
  </si>
  <si>
    <t>Subsequent Material Events</t>
  </si>
  <si>
    <t>Changes in the Composition of the Group</t>
  </si>
  <si>
    <t>Changes in Contingent Liabilities</t>
  </si>
  <si>
    <t>Capital Commitments</t>
  </si>
  <si>
    <t>Significant Related Party Transactions</t>
  </si>
  <si>
    <t>Review of Performance</t>
  </si>
  <si>
    <t>Variation of Results Against Preceding Quarter</t>
  </si>
  <si>
    <t>Current Year Prospects</t>
  </si>
  <si>
    <t>Profit Forecast</t>
  </si>
  <si>
    <t>Unquoted Investments and Properties</t>
  </si>
  <si>
    <t xml:space="preserve">Quoted Investments </t>
  </si>
  <si>
    <t>Off Balance Sheet Financial Instruments</t>
  </si>
  <si>
    <t>Changes in Material Litigation</t>
  </si>
  <si>
    <t>The Effects of Changes in Foreign Exchange Statements</t>
  </si>
  <si>
    <t>Accounting Policies, Changes in Estimates and Errors</t>
  </si>
  <si>
    <t>Quarterly Report on consolidated results for the second financial quarter ended 31st December 2006</t>
  </si>
  <si>
    <t xml:space="preserve">Quarterly Report on consolidated results for the second financial quarter ended 31st December 2006. </t>
  </si>
  <si>
    <t>These figure have not been audited.</t>
  </si>
  <si>
    <t>31.12.2006</t>
  </si>
  <si>
    <t>31.12.2005</t>
  </si>
  <si>
    <t>At 31st December 2005</t>
  </si>
  <si>
    <t>At 31st December 2006</t>
  </si>
  <si>
    <t>31.12.06</t>
  </si>
  <si>
    <t>31.12.05</t>
  </si>
  <si>
    <t>Details of the Group's borrowings as at 31st December 2006 are as follows:</t>
  </si>
  <si>
    <t>Court of Appeal Civil Appeal No. W-03-124-2004</t>
  </si>
  <si>
    <t>C.I. Quarries Sdn Bhd (Appellant) v Affin Bank Berhad (Respondent)</t>
  </si>
  <si>
    <t>Loss for the period</t>
  </si>
  <si>
    <t>(c)</t>
  </si>
  <si>
    <t>Shah Alam High Court Origination Summons No. MT1-24-1092-2005</t>
  </si>
  <si>
    <t>Permanis Sandilands Sdn Bhd (Claimant) v Konsortium Logistik Berhad (Respondent)</t>
  </si>
  <si>
    <t>(d)</t>
  </si>
  <si>
    <t>KL High Court Commercial Division Suit No. D6-22-150-2006</t>
  </si>
  <si>
    <t>Permanis Sdn Bhd &amp; Permanis Sandilands Sdn Bhd (3rd &amp; 4th Defendant)</t>
  </si>
  <si>
    <t>Court of Appeal Civil Appeal No. W-02-601-98</t>
  </si>
  <si>
    <t>C.I. Holdings Berhad (Appellant) v Ng Sing Hwa (Respondent)</t>
  </si>
  <si>
    <t>(Kuala Lumpur High Court Civil Suit No. D1-22-331-92)</t>
  </si>
  <si>
    <t>a)</t>
  </si>
  <si>
    <t>b)</t>
  </si>
  <si>
    <t>Application for Appeal to the Court of Appeal in respect of the Injunction.</t>
  </si>
  <si>
    <t>The 3rd and 4th Defendant immediately filed the following Applicants:-</t>
  </si>
  <si>
    <t>Profit/(Loss) for the period</t>
  </si>
  <si>
    <t>Profit/(Loss) Before Tax</t>
  </si>
  <si>
    <t xml:space="preserve">Kickapoo (Malaysia) Sdn Bhd (Plaintiff) v </t>
  </si>
  <si>
    <t>Profit/(Loss) for the financial period (RM'000)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</si>
</sst>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_(* #,##0.0_);_(* \(#,##0.0\);_(* &quot;-&quot;?_);_(@_)"/>
    <numFmt numFmtId="173" formatCode="&quot;Yes&quot;;&quot;Yes&quot;;&quot;No&quot;"/>
    <numFmt numFmtId="174" formatCode="&quot;True&quot;;&quot;True&quot;;&quot;False&quot;"/>
    <numFmt numFmtId="175" formatCode="&quot;On&quot;;&quot;On&quot;;&quot;Off&quot;"/>
    <numFmt numFmtId="176" formatCode="_(* #,##0.000_);_(* \(#,##0.000\);_(* &quot;-&quot;??_);_(@_)"/>
    <numFmt numFmtId="177" formatCode="_(* #,##0.0000_);_(* \(#,##0.0000\);_(* &quot;-&quot;??_);_(@_)"/>
  </numFmts>
  <fonts count="13">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
      <u val="single"/>
      <sz val="10"/>
      <name val="Arial"/>
      <family val="2"/>
    </font>
    <font>
      <vertAlign val="subscript"/>
      <sz val="10"/>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Font="1" applyAlignment="1" quotePrefix="1">
      <alignment/>
    </xf>
    <xf numFmtId="171" fontId="0" fillId="0" borderId="0" xfId="15" applyNumberFormat="1" applyBorder="1" applyAlignment="1">
      <alignment/>
    </xf>
    <xf numFmtId="43" fontId="0" fillId="0" borderId="0" xfId="15" applyAlignment="1">
      <alignment/>
    </xf>
    <xf numFmtId="43" fontId="0" fillId="0" borderId="0" xfId="15" applyFont="1" applyAlignment="1">
      <alignment/>
    </xf>
    <xf numFmtId="171" fontId="0" fillId="0" borderId="2" xfId="15" applyNumberFormat="1" applyBorder="1" applyAlignment="1">
      <alignment/>
    </xf>
    <xf numFmtId="171" fontId="0" fillId="0" borderId="0" xfId="15" applyNumberFormat="1" applyFont="1" applyAlignment="1">
      <alignment horizontal="center"/>
    </xf>
    <xf numFmtId="171"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71"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71" fontId="2" fillId="0" borderId="0" xfId="15" applyNumberFormat="1" applyFont="1" applyAlignment="1">
      <alignment/>
    </xf>
    <xf numFmtId="171" fontId="0" fillId="0" borderId="0" xfId="0" applyNumberFormat="1" applyAlignment="1" quotePrefix="1">
      <alignment horizontal="center"/>
    </xf>
    <xf numFmtId="171" fontId="0" fillId="0" borderId="3" xfId="0" applyNumberFormat="1" applyBorder="1" applyAlignment="1" quotePrefix="1">
      <alignment horizontal="center"/>
    </xf>
    <xf numFmtId="171" fontId="0" fillId="0" borderId="3" xfId="15" applyNumberFormat="1" applyFont="1" applyBorder="1" applyAlignment="1">
      <alignment/>
    </xf>
    <xf numFmtId="171" fontId="0" fillId="0" borderId="0" xfId="15" applyNumberFormat="1" applyFont="1" applyAlignment="1" quotePrefix="1">
      <alignment horizontal="center"/>
    </xf>
    <xf numFmtId="43" fontId="0" fillId="0" borderId="0" xfId="15" applyNumberFormat="1" applyAlignment="1">
      <alignment/>
    </xf>
    <xf numFmtId="171" fontId="0" fillId="0" borderId="4" xfId="15" applyNumberFormat="1" applyBorder="1" applyAlignment="1">
      <alignment/>
    </xf>
    <xf numFmtId="171" fontId="0" fillId="0" borderId="5" xfId="15" applyNumberFormat="1" applyBorder="1" applyAlignment="1">
      <alignment/>
    </xf>
    <xf numFmtId="171" fontId="0" fillId="0" borderId="0" xfId="0" applyNumberFormat="1" applyAlignment="1">
      <alignment/>
    </xf>
    <xf numFmtId="170" fontId="0" fillId="0" borderId="0" xfId="15" applyNumberFormat="1" applyAlignment="1">
      <alignment/>
    </xf>
    <xf numFmtId="0" fontId="0" fillId="0" borderId="0" xfId="0" applyFont="1" applyAlignment="1" quotePrefix="1">
      <alignment/>
    </xf>
    <xf numFmtId="171" fontId="0" fillId="0" borderId="0" xfId="0" applyNumberFormat="1" applyBorder="1" applyAlignment="1">
      <alignment/>
    </xf>
    <xf numFmtId="0" fontId="0" fillId="0" borderId="0" xfId="0" applyFont="1" applyAlignment="1">
      <alignment horizontal="left" indent="1"/>
    </xf>
    <xf numFmtId="171" fontId="8" fillId="0" borderId="0" xfId="15" applyNumberFormat="1" applyFont="1" applyAlignment="1" quotePrefix="1">
      <alignment/>
    </xf>
    <xf numFmtId="171" fontId="0" fillId="0" borderId="1" xfId="15" applyNumberFormat="1" applyFont="1" applyBorder="1" applyAlignment="1">
      <alignment/>
    </xf>
    <xf numFmtId="171" fontId="0" fillId="0" borderId="0" xfId="15" applyNumberFormat="1" applyFont="1" applyAlignment="1">
      <alignment/>
    </xf>
    <xf numFmtId="43" fontId="0" fillId="0" borderId="0" xfId="15" applyNumberFormat="1" applyFont="1" applyAlignment="1">
      <alignment/>
    </xf>
    <xf numFmtId="171"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70" fontId="0" fillId="0" borderId="0" xfId="15" applyNumberFormat="1" applyFont="1" applyAlignment="1" quotePrefix="1">
      <alignment/>
    </xf>
    <xf numFmtId="43" fontId="0" fillId="0" borderId="2" xfId="15" applyNumberFormat="1" applyBorder="1" applyAlignment="1">
      <alignment/>
    </xf>
    <xf numFmtId="171" fontId="0" fillId="0" borderId="2" xfId="15" applyNumberFormat="1" applyFill="1" applyBorder="1" applyAlignment="1">
      <alignment/>
    </xf>
    <xf numFmtId="0" fontId="1" fillId="0" borderId="0" xfId="0" applyNumberFormat="1" applyFont="1" applyAlignment="1">
      <alignment/>
    </xf>
    <xf numFmtId="171" fontId="0" fillId="0" borderId="0" xfId="0" applyNumberFormat="1" applyFont="1" applyBorder="1" applyAlignment="1">
      <alignment/>
    </xf>
    <xf numFmtId="171" fontId="0" fillId="0" borderId="0" xfId="15" applyNumberFormat="1" applyFon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Alignment="1">
      <alignment horizontal="left"/>
    </xf>
    <xf numFmtId="171" fontId="0" fillId="0" borderId="0" xfId="15" applyNumberFormat="1" applyFill="1" applyBorder="1" applyAlignment="1">
      <alignment/>
    </xf>
    <xf numFmtId="0" fontId="10" fillId="0" borderId="0" xfId="0" applyFont="1" applyAlignment="1">
      <alignment/>
    </xf>
    <xf numFmtId="171" fontId="1" fillId="0" borderId="0" xfId="15" applyNumberFormat="1" applyFont="1" applyAlignment="1">
      <alignment/>
    </xf>
    <xf numFmtId="171" fontId="1" fillId="0" borderId="0" xfId="15" applyNumberFormat="1" applyFont="1" applyAlignment="1">
      <alignment horizontal="left" indent="1"/>
    </xf>
    <xf numFmtId="171" fontId="0" fillId="0" borderId="1" xfId="15" applyNumberFormat="1" applyFont="1" applyBorder="1" applyAlignment="1">
      <alignment/>
    </xf>
    <xf numFmtId="0" fontId="1" fillId="0" borderId="0" xfId="0" applyFont="1" applyBorder="1" applyAlignment="1">
      <alignment horizontal="left"/>
    </xf>
    <xf numFmtId="0" fontId="0" fillId="0" borderId="0" xfId="0" applyBorder="1" applyAlignment="1" quotePrefix="1">
      <alignment/>
    </xf>
    <xf numFmtId="171" fontId="0" fillId="0" borderId="0" xfId="15" applyNumberFormat="1" applyFont="1" applyAlignment="1">
      <alignment horizontal="left" indent="1"/>
    </xf>
    <xf numFmtId="0" fontId="0" fillId="0" borderId="0" xfId="0" applyBorder="1" applyAlignment="1">
      <alignment horizontal="left" indent="1"/>
    </xf>
    <xf numFmtId="171" fontId="0" fillId="0" borderId="0" xfId="15" applyNumberFormat="1" applyFill="1" applyAlignment="1">
      <alignment/>
    </xf>
    <xf numFmtId="171" fontId="0" fillId="0" borderId="1" xfId="15" applyNumberFormat="1" applyFill="1" applyBorder="1" applyAlignment="1">
      <alignment/>
    </xf>
    <xf numFmtId="0" fontId="0" fillId="0" borderId="0" xfId="0" applyFill="1" applyBorder="1" applyAlignment="1">
      <alignment horizontal="left" indent="1"/>
    </xf>
    <xf numFmtId="17" fontId="0" fillId="0" borderId="0" xfId="0" applyNumberFormat="1" applyAlignment="1" quotePrefix="1">
      <alignment horizontal="center"/>
    </xf>
    <xf numFmtId="171" fontId="0" fillId="0" borderId="0" xfId="15" applyNumberFormat="1" applyAlignment="1">
      <alignment horizontal="right"/>
    </xf>
    <xf numFmtId="0" fontId="0" fillId="0" borderId="0" xfId="0" applyFont="1" applyAlignment="1">
      <alignment/>
    </xf>
    <xf numFmtId="0" fontId="0" fillId="0" borderId="0" xfId="0" applyFill="1" applyAlignment="1">
      <alignment/>
    </xf>
    <xf numFmtId="171" fontId="0" fillId="0" borderId="0" xfId="15" applyNumberFormat="1" applyFill="1" applyAlignment="1">
      <alignment horizontal="center"/>
    </xf>
    <xf numFmtId="171" fontId="0" fillId="0" borderId="0" xfId="15" applyNumberFormat="1" applyFill="1" applyAlignment="1">
      <alignment horizontal="right"/>
    </xf>
    <xf numFmtId="171" fontId="0" fillId="0" borderId="0" xfId="15" applyNumberFormat="1" applyFont="1" applyAlignment="1">
      <alignment horizontal="center"/>
    </xf>
    <xf numFmtId="171" fontId="0" fillId="0" borderId="0" xfId="15" applyNumberFormat="1" applyFont="1" applyBorder="1" applyAlignment="1">
      <alignment horizontal="center"/>
    </xf>
    <xf numFmtId="171" fontId="0" fillId="0" borderId="0" xfId="15" applyNumberFormat="1" applyFont="1" applyAlignment="1" quotePrefix="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10</xdr:col>
      <xdr:colOff>895350</xdr:colOff>
      <xdr:row>47</xdr:row>
      <xdr:rowOff>0</xdr:rowOff>
    </xdr:to>
    <xdr:sp>
      <xdr:nvSpPr>
        <xdr:cNvPr id="1" name="TextBox 5"/>
        <xdr:cNvSpPr txBox="1">
          <a:spLocks noChangeArrowheads="1"/>
        </xdr:cNvSpPr>
      </xdr:nvSpPr>
      <xdr:spPr>
        <a:xfrm>
          <a:off x="180975" y="777240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47</xdr:row>
      <xdr:rowOff>19050</xdr:rowOff>
    </xdr:from>
    <xdr:to>
      <xdr:col>10</xdr:col>
      <xdr:colOff>904875</xdr:colOff>
      <xdr:row>50</xdr:row>
      <xdr:rowOff>47625</xdr:rowOff>
    </xdr:to>
    <xdr:sp>
      <xdr:nvSpPr>
        <xdr:cNvPr id="2" name="TextBox 6"/>
        <xdr:cNvSpPr txBox="1">
          <a:spLocks noChangeArrowheads="1"/>
        </xdr:cNvSpPr>
      </xdr:nvSpPr>
      <xdr:spPr>
        <a:xfrm>
          <a:off x="28575" y="7791450"/>
          <a:ext cx="60674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financial year ended 30th June 2006 and the accompanying explanatory notes attached to the interim financial statements.</a:t>
          </a:r>
        </a:p>
      </xdr:txBody>
    </xdr:sp>
    <xdr:clientData/>
  </xdr:twoCellAnchor>
  <xdr:twoCellAnchor>
    <xdr:from>
      <xdr:col>0</xdr:col>
      <xdr:colOff>142875</xdr:colOff>
      <xdr:row>45</xdr:row>
      <xdr:rowOff>0</xdr:rowOff>
    </xdr:from>
    <xdr:to>
      <xdr:col>11</xdr:col>
      <xdr:colOff>0</xdr:colOff>
      <xdr:row>46</xdr:row>
      <xdr:rowOff>47625</xdr:rowOff>
    </xdr:to>
    <xdr:sp>
      <xdr:nvSpPr>
        <xdr:cNvPr id="3" name="TextBox 7"/>
        <xdr:cNvSpPr txBox="1">
          <a:spLocks noChangeArrowheads="1"/>
        </xdr:cNvSpPr>
      </xdr:nvSpPr>
      <xdr:spPr>
        <a:xfrm>
          <a:off x="142875" y="7448550"/>
          <a:ext cx="6057900"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152400</xdr:rowOff>
    </xdr:from>
    <xdr:to>
      <xdr:col>8</xdr:col>
      <xdr:colOff>847725</xdr:colOff>
      <xdr:row>67</xdr:row>
      <xdr:rowOff>28575</xdr:rowOff>
    </xdr:to>
    <xdr:sp>
      <xdr:nvSpPr>
        <xdr:cNvPr id="1" name="TextBox 1"/>
        <xdr:cNvSpPr txBox="1">
          <a:spLocks noChangeArrowheads="1"/>
        </xdr:cNvSpPr>
      </xdr:nvSpPr>
      <xdr:spPr>
        <a:xfrm>
          <a:off x="28575" y="10515600"/>
          <a:ext cx="56673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152400</xdr:rowOff>
    </xdr:from>
    <xdr:to>
      <xdr:col>11</xdr:col>
      <xdr:colOff>600075</xdr:colOff>
      <xdr:row>35</xdr:row>
      <xdr:rowOff>85725</xdr:rowOff>
    </xdr:to>
    <xdr:sp>
      <xdr:nvSpPr>
        <xdr:cNvPr id="1" name="TextBox 1"/>
        <xdr:cNvSpPr txBox="1">
          <a:spLocks noChangeArrowheads="1"/>
        </xdr:cNvSpPr>
      </xdr:nvSpPr>
      <xdr:spPr>
        <a:xfrm>
          <a:off x="19050" y="5495925"/>
          <a:ext cx="82962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19050</xdr:rowOff>
    </xdr:from>
    <xdr:to>
      <xdr:col>9</xdr:col>
      <xdr:colOff>914400</xdr:colOff>
      <xdr:row>58</xdr:row>
      <xdr:rowOff>28575</xdr:rowOff>
    </xdr:to>
    <xdr:sp>
      <xdr:nvSpPr>
        <xdr:cNvPr id="1" name="TextBox 1"/>
        <xdr:cNvSpPr txBox="1">
          <a:spLocks noChangeArrowheads="1"/>
        </xdr:cNvSpPr>
      </xdr:nvSpPr>
      <xdr:spPr>
        <a:xfrm>
          <a:off x="19050" y="9048750"/>
          <a:ext cx="587692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142875</xdr:rowOff>
    </xdr:from>
    <xdr:to>
      <xdr:col>10</xdr:col>
      <xdr:colOff>19050</xdr:colOff>
      <xdr:row>11</xdr:row>
      <xdr:rowOff>66675</xdr:rowOff>
    </xdr:to>
    <xdr:sp>
      <xdr:nvSpPr>
        <xdr:cNvPr id="1" name="TextBox 1"/>
        <xdr:cNvSpPr txBox="1">
          <a:spLocks noChangeArrowheads="1"/>
        </xdr:cNvSpPr>
      </xdr:nvSpPr>
      <xdr:spPr>
        <a:xfrm>
          <a:off x="419100" y="1352550"/>
          <a:ext cx="677227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prepared in accordance with the requirement of Financial Reporting Standard ("FRS") 134</a:t>
          </a:r>
          <a:r>
            <a:rPr lang="en-US" cap="none" sz="1000" b="0" i="0" u="none" baseline="-25000">
              <a:latin typeface="Arial"/>
              <a:ea typeface="Arial"/>
              <a:cs typeface="Arial"/>
            </a:rPr>
            <a:t>2004, </a:t>
          </a:r>
          <a:r>
            <a:rPr lang="en-US" cap="none" sz="1000" b="0" i="0" u="none" baseline="0">
              <a:latin typeface="Arial"/>
              <a:ea typeface="Arial"/>
              <a:cs typeface="Arial"/>
            </a:rPr>
            <a:t> Interim Financial Reporting and paragraph 9.22 of the Listing Requirements of Bursa Malaysia Securities Berhad.
</a:t>
          </a:r>
        </a:p>
      </xdr:txBody>
    </xdr:sp>
    <xdr:clientData/>
  </xdr:twoCellAnchor>
  <xdr:twoCellAnchor>
    <xdr:from>
      <xdr:col>1</xdr:col>
      <xdr:colOff>9525</xdr:colOff>
      <xdr:row>74</xdr:row>
      <xdr:rowOff>9525</xdr:rowOff>
    </xdr:from>
    <xdr:to>
      <xdr:col>10</xdr:col>
      <xdr:colOff>0</xdr:colOff>
      <xdr:row>76</xdr:row>
      <xdr:rowOff>38100</xdr:rowOff>
    </xdr:to>
    <xdr:sp>
      <xdr:nvSpPr>
        <xdr:cNvPr id="2" name="TextBox 2"/>
        <xdr:cNvSpPr txBox="1">
          <a:spLocks noChangeArrowheads="1"/>
        </xdr:cNvSpPr>
      </xdr:nvSpPr>
      <xdr:spPr>
        <a:xfrm>
          <a:off x="409575" y="12068175"/>
          <a:ext cx="67627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81</xdr:row>
      <xdr:rowOff>0</xdr:rowOff>
    </xdr:from>
    <xdr:to>
      <xdr:col>9</xdr:col>
      <xdr:colOff>590550</xdr:colOff>
      <xdr:row>81</xdr:row>
      <xdr:rowOff>0</xdr:rowOff>
    </xdr:to>
    <xdr:sp>
      <xdr:nvSpPr>
        <xdr:cNvPr id="3" name="TextBox 3"/>
        <xdr:cNvSpPr txBox="1">
          <a:spLocks noChangeArrowheads="1"/>
        </xdr:cNvSpPr>
      </xdr:nvSpPr>
      <xdr:spPr>
        <a:xfrm>
          <a:off x="419100" y="131921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112</xdr:row>
      <xdr:rowOff>0</xdr:rowOff>
    </xdr:from>
    <xdr:to>
      <xdr:col>9</xdr:col>
      <xdr:colOff>647700</xdr:colOff>
      <xdr:row>112</xdr:row>
      <xdr:rowOff>0</xdr:rowOff>
    </xdr:to>
    <xdr:sp>
      <xdr:nvSpPr>
        <xdr:cNvPr id="4" name="TextBox 6"/>
        <xdr:cNvSpPr txBox="1">
          <a:spLocks noChangeArrowheads="1"/>
        </xdr:cNvSpPr>
      </xdr:nvSpPr>
      <xdr:spPr>
        <a:xfrm>
          <a:off x="409575" y="18249900"/>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106</xdr:row>
      <xdr:rowOff>19050</xdr:rowOff>
    </xdr:from>
    <xdr:to>
      <xdr:col>9</xdr:col>
      <xdr:colOff>647700</xdr:colOff>
      <xdr:row>108</xdr:row>
      <xdr:rowOff>0</xdr:rowOff>
    </xdr:to>
    <xdr:sp>
      <xdr:nvSpPr>
        <xdr:cNvPr id="5" name="TextBox 7"/>
        <xdr:cNvSpPr txBox="1">
          <a:spLocks noChangeArrowheads="1"/>
        </xdr:cNvSpPr>
      </xdr:nvSpPr>
      <xdr:spPr>
        <a:xfrm>
          <a:off x="447675" y="17297400"/>
          <a:ext cx="6486525"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116</xdr:row>
      <xdr:rowOff>152400</xdr:rowOff>
    </xdr:from>
    <xdr:to>
      <xdr:col>9</xdr:col>
      <xdr:colOff>638175</xdr:colOff>
      <xdr:row>117</xdr:row>
      <xdr:rowOff>0</xdr:rowOff>
    </xdr:to>
    <xdr:sp>
      <xdr:nvSpPr>
        <xdr:cNvPr id="6" name="TextBox 8"/>
        <xdr:cNvSpPr txBox="1">
          <a:spLocks noChangeArrowheads="1"/>
        </xdr:cNvSpPr>
      </xdr:nvSpPr>
      <xdr:spPr>
        <a:xfrm>
          <a:off x="419100" y="19050000"/>
          <a:ext cx="650557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120</xdr:row>
      <xdr:rowOff>0</xdr:rowOff>
    </xdr:from>
    <xdr:to>
      <xdr:col>9</xdr:col>
      <xdr:colOff>638175</xdr:colOff>
      <xdr:row>120</xdr:row>
      <xdr:rowOff>0</xdr:rowOff>
    </xdr:to>
    <xdr:sp>
      <xdr:nvSpPr>
        <xdr:cNvPr id="7" name="TextBox 9"/>
        <xdr:cNvSpPr txBox="1">
          <a:spLocks noChangeArrowheads="1"/>
        </xdr:cNvSpPr>
      </xdr:nvSpPr>
      <xdr:spPr>
        <a:xfrm>
          <a:off x="419100" y="19545300"/>
          <a:ext cx="6505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15</xdr:row>
      <xdr:rowOff>0</xdr:rowOff>
    </xdr:from>
    <xdr:to>
      <xdr:col>9</xdr:col>
      <xdr:colOff>638175</xdr:colOff>
      <xdr:row>15</xdr:row>
      <xdr:rowOff>0</xdr:rowOff>
    </xdr:to>
    <xdr:sp>
      <xdr:nvSpPr>
        <xdr:cNvPr id="8" name="TextBox 10"/>
        <xdr:cNvSpPr txBox="1">
          <a:spLocks noChangeArrowheads="1"/>
        </xdr:cNvSpPr>
      </xdr:nvSpPr>
      <xdr:spPr>
        <a:xfrm>
          <a:off x="257175" y="2505075"/>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78</xdr:row>
      <xdr:rowOff>0</xdr:rowOff>
    </xdr:from>
    <xdr:to>
      <xdr:col>10</xdr:col>
      <xdr:colOff>28575</xdr:colOff>
      <xdr:row>81</xdr:row>
      <xdr:rowOff>0</xdr:rowOff>
    </xdr:to>
    <xdr:sp>
      <xdr:nvSpPr>
        <xdr:cNvPr id="9" name="TextBox 11"/>
        <xdr:cNvSpPr txBox="1">
          <a:spLocks noChangeArrowheads="1"/>
        </xdr:cNvSpPr>
      </xdr:nvSpPr>
      <xdr:spPr>
        <a:xfrm>
          <a:off x="419100" y="12706350"/>
          <a:ext cx="67818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113</xdr:row>
      <xdr:rowOff>0</xdr:rowOff>
    </xdr:from>
    <xdr:to>
      <xdr:col>10</xdr:col>
      <xdr:colOff>19050</xdr:colOff>
      <xdr:row>113</xdr:row>
      <xdr:rowOff>0</xdr:rowOff>
    </xdr:to>
    <xdr:sp>
      <xdr:nvSpPr>
        <xdr:cNvPr id="10" name="TextBox 12"/>
        <xdr:cNvSpPr txBox="1">
          <a:spLocks noChangeArrowheads="1"/>
        </xdr:cNvSpPr>
      </xdr:nvSpPr>
      <xdr:spPr>
        <a:xfrm>
          <a:off x="266700" y="18411825"/>
          <a:ext cx="6924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117</xdr:row>
      <xdr:rowOff>0</xdr:rowOff>
    </xdr:from>
    <xdr:to>
      <xdr:col>10</xdr:col>
      <xdr:colOff>0</xdr:colOff>
      <xdr:row>117</xdr:row>
      <xdr:rowOff>0</xdr:rowOff>
    </xdr:to>
    <xdr:sp>
      <xdr:nvSpPr>
        <xdr:cNvPr id="11" name="TextBox 14"/>
        <xdr:cNvSpPr txBox="1">
          <a:spLocks noChangeArrowheads="1"/>
        </xdr:cNvSpPr>
      </xdr:nvSpPr>
      <xdr:spPr>
        <a:xfrm>
          <a:off x="419100" y="1905952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70</xdr:row>
      <xdr:rowOff>19050</xdr:rowOff>
    </xdr:from>
    <xdr:to>
      <xdr:col>10</xdr:col>
      <xdr:colOff>0</xdr:colOff>
      <xdr:row>72</xdr:row>
      <xdr:rowOff>66675</xdr:rowOff>
    </xdr:to>
    <xdr:sp>
      <xdr:nvSpPr>
        <xdr:cNvPr id="12" name="TextBox 15"/>
        <xdr:cNvSpPr txBox="1">
          <a:spLocks noChangeArrowheads="1"/>
        </xdr:cNvSpPr>
      </xdr:nvSpPr>
      <xdr:spPr>
        <a:xfrm>
          <a:off x="419100" y="11430000"/>
          <a:ext cx="67532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82</xdr:row>
      <xdr:rowOff>0</xdr:rowOff>
    </xdr:from>
    <xdr:to>
      <xdr:col>9</xdr:col>
      <xdr:colOff>628650</xdr:colOff>
      <xdr:row>82</xdr:row>
      <xdr:rowOff>0</xdr:rowOff>
    </xdr:to>
    <xdr:sp>
      <xdr:nvSpPr>
        <xdr:cNvPr id="13" name="TextBox 16"/>
        <xdr:cNvSpPr txBox="1">
          <a:spLocks noChangeArrowheads="1"/>
        </xdr:cNvSpPr>
      </xdr:nvSpPr>
      <xdr:spPr>
        <a:xfrm>
          <a:off x="419100" y="13354050"/>
          <a:ext cx="6496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112</xdr:row>
      <xdr:rowOff>0</xdr:rowOff>
    </xdr:from>
    <xdr:to>
      <xdr:col>9</xdr:col>
      <xdr:colOff>581025</xdr:colOff>
      <xdr:row>112</xdr:row>
      <xdr:rowOff>0</xdr:rowOff>
    </xdr:to>
    <xdr:sp>
      <xdr:nvSpPr>
        <xdr:cNvPr id="14" name="TextBox 17"/>
        <xdr:cNvSpPr txBox="1">
          <a:spLocks noChangeArrowheads="1"/>
        </xdr:cNvSpPr>
      </xdr:nvSpPr>
      <xdr:spPr>
        <a:xfrm>
          <a:off x="419100" y="1824990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112</xdr:row>
      <xdr:rowOff>0</xdr:rowOff>
    </xdr:from>
    <xdr:to>
      <xdr:col>9</xdr:col>
      <xdr:colOff>638175</xdr:colOff>
      <xdr:row>112</xdr:row>
      <xdr:rowOff>0</xdr:rowOff>
    </xdr:to>
    <xdr:sp>
      <xdr:nvSpPr>
        <xdr:cNvPr id="15" name="TextBox 18"/>
        <xdr:cNvSpPr txBox="1">
          <a:spLocks noChangeArrowheads="1"/>
        </xdr:cNvSpPr>
      </xdr:nvSpPr>
      <xdr:spPr>
        <a:xfrm>
          <a:off x="666750" y="18249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112</xdr:row>
      <xdr:rowOff>0</xdr:rowOff>
    </xdr:from>
    <xdr:to>
      <xdr:col>9</xdr:col>
      <xdr:colOff>638175</xdr:colOff>
      <xdr:row>112</xdr:row>
      <xdr:rowOff>0</xdr:rowOff>
    </xdr:to>
    <xdr:sp>
      <xdr:nvSpPr>
        <xdr:cNvPr id="16" name="TextBox 19"/>
        <xdr:cNvSpPr txBox="1">
          <a:spLocks noChangeArrowheads="1"/>
        </xdr:cNvSpPr>
      </xdr:nvSpPr>
      <xdr:spPr>
        <a:xfrm>
          <a:off x="647700" y="182499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113</xdr:row>
      <xdr:rowOff>0</xdr:rowOff>
    </xdr:from>
    <xdr:to>
      <xdr:col>9</xdr:col>
      <xdr:colOff>619125</xdr:colOff>
      <xdr:row>113</xdr:row>
      <xdr:rowOff>0</xdr:rowOff>
    </xdr:to>
    <xdr:sp>
      <xdr:nvSpPr>
        <xdr:cNvPr id="17" name="TextBox 20"/>
        <xdr:cNvSpPr txBox="1">
          <a:spLocks noChangeArrowheads="1"/>
        </xdr:cNvSpPr>
      </xdr:nvSpPr>
      <xdr:spPr>
        <a:xfrm>
          <a:off x="400050" y="184118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15</xdr:row>
      <xdr:rowOff>0</xdr:rowOff>
    </xdr:from>
    <xdr:to>
      <xdr:col>9</xdr:col>
      <xdr:colOff>647700</xdr:colOff>
      <xdr:row>15</xdr:row>
      <xdr:rowOff>0</xdr:rowOff>
    </xdr:to>
    <xdr:sp>
      <xdr:nvSpPr>
        <xdr:cNvPr id="18" name="TextBox 21"/>
        <xdr:cNvSpPr txBox="1">
          <a:spLocks noChangeArrowheads="1"/>
        </xdr:cNvSpPr>
      </xdr:nvSpPr>
      <xdr:spPr>
        <a:xfrm>
          <a:off x="419100" y="25050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63</xdr:row>
      <xdr:rowOff>9525</xdr:rowOff>
    </xdr:from>
    <xdr:to>
      <xdr:col>10</xdr:col>
      <xdr:colOff>19050</xdr:colOff>
      <xdr:row>65</xdr:row>
      <xdr:rowOff>66675</xdr:rowOff>
    </xdr:to>
    <xdr:sp>
      <xdr:nvSpPr>
        <xdr:cNvPr id="19" name="TextBox 22"/>
        <xdr:cNvSpPr txBox="1">
          <a:spLocks noChangeArrowheads="1"/>
        </xdr:cNvSpPr>
      </xdr:nvSpPr>
      <xdr:spPr>
        <a:xfrm>
          <a:off x="400050" y="10287000"/>
          <a:ext cx="679132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2006 was not subject to any qualification.</a:t>
          </a:r>
        </a:p>
      </xdr:txBody>
    </xdr:sp>
    <xdr:clientData/>
  </xdr:twoCellAnchor>
  <xdr:twoCellAnchor>
    <xdr:from>
      <xdr:col>1</xdr:col>
      <xdr:colOff>19050</xdr:colOff>
      <xdr:row>109</xdr:row>
      <xdr:rowOff>19050</xdr:rowOff>
    </xdr:from>
    <xdr:to>
      <xdr:col>10</xdr:col>
      <xdr:colOff>19050</xdr:colOff>
      <xdr:row>111</xdr:row>
      <xdr:rowOff>57150</xdr:rowOff>
    </xdr:to>
    <xdr:sp>
      <xdr:nvSpPr>
        <xdr:cNvPr id="20" name="TextBox 23"/>
        <xdr:cNvSpPr txBox="1">
          <a:spLocks noChangeArrowheads="1"/>
        </xdr:cNvSpPr>
      </xdr:nvSpPr>
      <xdr:spPr>
        <a:xfrm>
          <a:off x="419100" y="17783175"/>
          <a:ext cx="67722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2006.</a:t>
          </a:r>
        </a:p>
      </xdr:txBody>
    </xdr:sp>
    <xdr:clientData/>
  </xdr:twoCellAnchor>
  <xdr:twoCellAnchor>
    <xdr:from>
      <xdr:col>1</xdr:col>
      <xdr:colOff>9525</xdr:colOff>
      <xdr:row>113</xdr:row>
      <xdr:rowOff>0</xdr:rowOff>
    </xdr:from>
    <xdr:to>
      <xdr:col>9</xdr:col>
      <xdr:colOff>647700</xdr:colOff>
      <xdr:row>113</xdr:row>
      <xdr:rowOff>0</xdr:rowOff>
    </xdr:to>
    <xdr:sp>
      <xdr:nvSpPr>
        <xdr:cNvPr id="21" name="TextBox 24"/>
        <xdr:cNvSpPr txBox="1">
          <a:spLocks noChangeArrowheads="1"/>
        </xdr:cNvSpPr>
      </xdr:nvSpPr>
      <xdr:spPr>
        <a:xfrm>
          <a:off x="409575" y="1841182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1</xdr:col>
      <xdr:colOff>19050</xdr:colOff>
      <xdr:row>20</xdr:row>
      <xdr:rowOff>9525</xdr:rowOff>
    </xdr:from>
    <xdr:to>
      <xdr:col>10</xdr:col>
      <xdr:colOff>0</xdr:colOff>
      <xdr:row>24</xdr:row>
      <xdr:rowOff>47625</xdr:rowOff>
    </xdr:to>
    <xdr:sp>
      <xdr:nvSpPr>
        <xdr:cNvPr id="22" name="TextBox 25"/>
        <xdr:cNvSpPr txBox="1">
          <a:spLocks noChangeArrowheads="1"/>
        </xdr:cNvSpPr>
      </xdr:nvSpPr>
      <xdr:spPr>
        <a:xfrm>
          <a:off x="419100" y="3324225"/>
          <a:ext cx="6753225"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in this interim financial report are consistent with those of the audited financial statements for the financial year ended 30th June 2006, except for the adoption of the following new/revised FRS issued by the Malaysian Accounting Standards Board which are effective for financial period beginning 1st January 2006.</a:t>
          </a:r>
        </a:p>
      </xdr:txBody>
    </xdr:sp>
    <xdr:clientData/>
  </xdr:twoCellAnchor>
  <xdr:twoCellAnchor>
    <xdr:from>
      <xdr:col>1</xdr:col>
      <xdr:colOff>19050</xdr:colOff>
      <xdr:row>23</xdr:row>
      <xdr:rowOff>0</xdr:rowOff>
    </xdr:from>
    <xdr:to>
      <xdr:col>9</xdr:col>
      <xdr:colOff>619125</xdr:colOff>
      <xdr:row>23</xdr:row>
      <xdr:rowOff>0</xdr:rowOff>
    </xdr:to>
    <xdr:sp>
      <xdr:nvSpPr>
        <xdr:cNvPr id="23" name="TextBox 26"/>
        <xdr:cNvSpPr txBox="1">
          <a:spLocks noChangeArrowheads="1"/>
        </xdr:cNvSpPr>
      </xdr:nvSpPr>
      <xdr:spPr>
        <a:xfrm>
          <a:off x="419100" y="38004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23</xdr:row>
      <xdr:rowOff>0</xdr:rowOff>
    </xdr:from>
    <xdr:to>
      <xdr:col>9</xdr:col>
      <xdr:colOff>609600</xdr:colOff>
      <xdr:row>23</xdr:row>
      <xdr:rowOff>0</xdr:rowOff>
    </xdr:to>
    <xdr:sp>
      <xdr:nvSpPr>
        <xdr:cNvPr id="24" name="TextBox 27"/>
        <xdr:cNvSpPr txBox="1">
          <a:spLocks noChangeArrowheads="1"/>
        </xdr:cNvSpPr>
      </xdr:nvSpPr>
      <xdr:spPr>
        <a:xfrm>
          <a:off x="428625" y="380047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12</xdr:row>
      <xdr:rowOff>0</xdr:rowOff>
    </xdr:from>
    <xdr:to>
      <xdr:col>10</xdr:col>
      <xdr:colOff>0</xdr:colOff>
      <xdr:row>18</xdr:row>
      <xdr:rowOff>28575</xdr:rowOff>
    </xdr:to>
    <xdr:sp>
      <xdr:nvSpPr>
        <xdr:cNvPr id="25" name="TextBox 28"/>
        <xdr:cNvSpPr txBox="1">
          <a:spLocks noChangeArrowheads="1"/>
        </xdr:cNvSpPr>
      </xdr:nvSpPr>
      <xdr:spPr>
        <a:xfrm>
          <a:off x="400050" y="2019300"/>
          <a:ext cx="67722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audited financial statements of the Group for the financial year ended 30th June 2006. These explanatory notes attached to the interim financial statements provide an explanation of events and transactions that are significant to an understanding of the changes in the financial position and performance of the Group since the financial year ended 30th June 2006. The condensed consolidated interim financial report and explanatory notes thereon do not include all of the information required for full set of financial statements prepared in accordance with FRSs.</a:t>
          </a:r>
        </a:p>
      </xdr:txBody>
    </xdr:sp>
    <xdr:clientData/>
  </xdr:twoCellAnchor>
  <xdr:twoCellAnchor>
    <xdr:from>
      <xdr:col>0</xdr:col>
      <xdr:colOff>390525</xdr:colOff>
      <xdr:row>116</xdr:row>
      <xdr:rowOff>0</xdr:rowOff>
    </xdr:from>
    <xdr:to>
      <xdr:col>10</xdr:col>
      <xdr:colOff>0</xdr:colOff>
      <xdr:row>116</xdr:row>
      <xdr:rowOff>0</xdr:rowOff>
    </xdr:to>
    <xdr:sp>
      <xdr:nvSpPr>
        <xdr:cNvPr id="26" name="TextBox 29"/>
        <xdr:cNvSpPr txBox="1">
          <a:spLocks noChangeArrowheads="1"/>
        </xdr:cNvSpPr>
      </xdr:nvSpPr>
      <xdr:spPr>
        <a:xfrm>
          <a:off x="390525" y="18897600"/>
          <a:ext cx="6781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113</xdr:row>
      <xdr:rowOff>0</xdr:rowOff>
    </xdr:from>
    <xdr:to>
      <xdr:col>10</xdr:col>
      <xdr:colOff>9525</xdr:colOff>
      <xdr:row>113</xdr:row>
      <xdr:rowOff>0</xdr:rowOff>
    </xdr:to>
    <xdr:sp>
      <xdr:nvSpPr>
        <xdr:cNvPr id="27" name="TextBox 30"/>
        <xdr:cNvSpPr txBox="1">
          <a:spLocks noChangeArrowheads="1"/>
        </xdr:cNvSpPr>
      </xdr:nvSpPr>
      <xdr:spPr>
        <a:xfrm>
          <a:off x="638175" y="184118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113</xdr:row>
      <xdr:rowOff>0</xdr:rowOff>
    </xdr:from>
    <xdr:to>
      <xdr:col>9</xdr:col>
      <xdr:colOff>619125</xdr:colOff>
      <xdr:row>113</xdr:row>
      <xdr:rowOff>0</xdr:rowOff>
    </xdr:to>
    <xdr:sp>
      <xdr:nvSpPr>
        <xdr:cNvPr id="28" name="TextBox 31"/>
        <xdr:cNvSpPr txBox="1">
          <a:spLocks noChangeArrowheads="1"/>
        </xdr:cNvSpPr>
      </xdr:nvSpPr>
      <xdr:spPr>
        <a:xfrm>
          <a:off x="647700" y="18411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113</xdr:row>
      <xdr:rowOff>0</xdr:rowOff>
    </xdr:from>
    <xdr:to>
      <xdr:col>9</xdr:col>
      <xdr:colOff>628650</xdr:colOff>
      <xdr:row>113</xdr:row>
      <xdr:rowOff>0</xdr:rowOff>
    </xdr:to>
    <xdr:sp>
      <xdr:nvSpPr>
        <xdr:cNvPr id="29" name="TextBox 32"/>
        <xdr:cNvSpPr txBox="1">
          <a:spLocks noChangeArrowheads="1"/>
        </xdr:cNvSpPr>
      </xdr:nvSpPr>
      <xdr:spPr>
        <a:xfrm>
          <a:off x="657225" y="18411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113</xdr:row>
      <xdr:rowOff>0</xdr:rowOff>
    </xdr:from>
    <xdr:to>
      <xdr:col>10</xdr:col>
      <xdr:colOff>28575</xdr:colOff>
      <xdr:row>115</xdr:row>
      <xdr:rowOff>28575</xdr:rowOff>
    </xdr:to>
    <xdr:sp>
      <xdr:nvSpPr>
        <xdr:cNvPr id="30" name="TextBox 33"/>
        <xdr:cNvSpPr txBox="1">
          <a:spLocks noChangeArrowheads="1"/>
        </xdr:cNvSpPr>
      </xdr:nvSpPr>
      <xdr:spPr>
        <a:xfrm>
          <a:off x="409575" y="18411825"/>
          <a:ext cx="67913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31st December 2006 up to the date of this report. 
</a:t>
          </a:r>
        </a:p>
      </xdr:txBody>
    </xdr:sp>
    <xdr:clientData/>
  </xdr:twoCellAnchor>
  <xdr:twoCellAnchor>
    <xdr:from>
      <xdr:col>1</xdr:col>
      <xdr:colOff>9525</xdr:colOff>
      <xdr:row>145</xdr:row>
      <xdr:rowOff>0</xdr:rowOff>
    </xdr:from>
    <xdr:to>
      <xdr:col>9</xdr:col>
      <xdr:colOff>647700</xdr:colOff>
      <xdr:row>145</xdr:row>
      <xdr:rowOff>0</xdr:rowOff>
    </xdr:to>
    <xdr:sp>
      <xdr:nvSpPr>
        <xdr:cNvPr id="31" name="TextBox 34"/>
        <xdr:cNvSpPr txBox="1">
          <a:spLocks noChangeArrowheads="1"/>
        </xdr:cNvSpPr>
      </xdr:nvSpPr>
      <xdr:spPr>
        <a:xfrm>
          <a:off x="409575" y="2366962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119</xdr:row>
      <xdr:rowOff>0</xdr:rowOff>
    </xdr:from>
    <xdr:to>
      <xdr:col>9</xdr:col>
      <xdr:colOff>638175</xdr:colOff>
      <xdr:row>119</xdr:row>
      <xdr:rowOff>0</xdr:rowOff>
    </xdr:to>
    <xdr:sp>
      <xdr:nvSpPr>
        <xdr:cNvPr id="32" name="TextBox 35"/>
        <xdr:cNvSpPr txBox="1">
          <a:spLocks noChangeArrowheads="1"/>
        </xdr:cNvSpPr>
      </xdr:nvSpPr>
      <xdr:spPr>
        <a:xfrm>
          <a:off x="409575" y="19383375"/>
          <a:ext cx="65151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23</xdr:row>
      <xdr:rowOff>0</xdr:rowOff>
    </xdr:from>
    <xdr:to>
      <xdr:col>10</xdr:col>
      <xdr:colOff>0</xdr:colOff>
      <xdr:row>23</xdr:row>
      <xdr:rowOff>0</xdr:rowOff>
    </xdr:to>
    <xdr:sp>
      <xdr:nvSpPr>
        <xdr:cNvPr id="33" name="TextBox 36"/>
        <xdr:cNvSpPr txBox="1">
          <a:spLocks noChangeArrowheads="1"/>
        </xdr:cNvSpPr>
      </xdr:nvSpPr>
      <xdr:spPr>
        <a:xfrm>
          <a:off x="419100" y="380047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23</xdr:row>
      <xdr:rowOff>0</xdr:rowOff>
    </xdr:from>
    <xdr:to>
      <xdr:col>9</xdr:col>
      <xdr:colOff>733425</xdr:colOff>
      <xdr:row>23</xdr:row>
      <xdr:rowOff>0</xdr:rowOff>
    </xdr:to>
    <xdr:sp>
      <xdr:nvSpPr>
        <xdr:cNvPr id="34" name="TextBox 37"/>
        <xdr:cNvSpPr txBox="1">
          <a:spLocks noChangeArrowheads="1"/>
        </xdr:cNvSpPr>
      </xdr:nvSpPr>
      <xdr:spPr>
        <a:xfrm>
          <a:off x="428625" y="3800475"/>
          <a:ext cx="6591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23</xdr:row>
      <xdr:rowOff>0</xdr:rowOff>
    </xdr:from>
    <xdr:to>
      <xdr:col>9</xdr:col>
      <xdr:colOff>695325</xdr:colOff>
      <xdr:row>23</xdr:row>
      <xdr:rowOff>0</xdr:rowOff>
    </xdr:to>
    <xdr:sp>
      <xdr:nvSpPr>
        <xdr:cNvPr id="35" name="TextBox 38"/>
        <xdr:cNvSpPr txBox="1">
          <a:spLocks noChangeArrowheads="1"/>
        </xdr:cNvSpPr>
      </xdr:nvSpPr>
      <xdr:spPr>
        <a:xfrm>
          <a:off x="419100" y="38004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23</xdr:row>
      <xdr:rowOff>0</xdr:rowOff>
    </xdr:from>
    <xdr:to>
      <xdr:col>10</xdr:col>
      <xdr:colOff>0</xdr:colOff>
      <xdr:row>23</xdr:row>
      <xdr:rowOff>0</xdr:rowOff>
    </xdr:to>
    <xdr:sp>
      <xdr:nvSpPr>
        <xdr:cNvPr id="36" name="TextBox 39"/>
        <xdr:cNvSpPr txBox="1">
          <a:spLocks noChangeArrowheads="1"/>
        </xdr:cNvSpPr>
      </xdr:nvSpPr>
      <xdr:spPr>
        <a:xfrm>
          <a:off x="400050" y="3800475"/>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23</xdr:row>
      <xdr:rowOff>0</xdr:rowOff>
    </xdr:from>
    <xdr:to>
      <xdr:col>9</xdr:col>
      <xdr:colOff>733425</xdr:colOff>
      <xdr:row>23</xdr:row>
      <xdr:rowOff>0</xdr:rowOff>
    </xdr:to>
    <xdr:sp>
      <xdr:nvSpPr>
        <xdr:cNvPr id="37" name="TextBox 40"/>
        <xdr:cNvSpPr txBox="1">
          <a:spLocks noChangeArrowheads="1"/>
        </xdr:cNvSpPr>
      </xdr:nvSpPr>
      <xdr:spPr>
        <a:xfrm>
          <a:off x="381000" y="38004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117</xdr:row>
      <xdr:rowOff>0</xdr:rowOff>
    </xdr:from>
    <xdr:to>
      <xdr:col>9</xdr:col>
      <xdr:colOff>714375</xdr:colOff>
      <xdr:row>117</xdr:row>
      <xdr:rowOff>0</xdr:rowOff>
    </xdr:to>
    <xdr:sp>
      <xdr:nvSpPr>
        <xdr:cNvPr id="38" name="TextBox 41"/>
        <xdr:cNvSpPr txBox="1">
          <a:spLocks noChangeArrowheads="1"/>
        </xdr:cNvSpPr>
      </xdr:nvSpPr>
      <xdr:spPr>
        <a:xfrm>
          <a:off x="666750" y="1905952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117</xdr:row>
      <xdr:rowOff>0</xdr:rowOff>
    </xdr:from>
    <xdr:to>
      <xdr:col>9</xdr:col>
      <xdr:colOff>714375</xdr:colOff>
      <xdr:row>117</xdr:row>
      <xdr:rowOff>0</xdr:rowOff>
    </xdr:to>
    <xdr:sp>
      <xdr:nvSpPr>
        <xdr:cNvPr id="39" name="TextBox 42"/>
        <xdr:cNvSpPr txBox="1">
          <a:spLocks noChangeArrowheads="1"/>
        </xdr:cNvSpPr>
      </xdr:nvSpPr>
      <xdr:spPr>
        <a:xfrm>
          <a:off x="685800" y="190595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117</xdr:row>
      <xdr:rowOff>0</xdr:rowOff>
    </xdr:from>
    <xdr:to>
      <xdr:col>9</xdr:col>
      <xdr:colOff>714375</xdr:colOff>
      <xdr:row>117</xdr:row>
      <xdr:rowOff>0</xdr:rowOff>
    </xdr:to>
    <xdr:sp>
      <xdr:nvSpPr>
        <xdr:cNvPr id="40" name="TextBox 43"/>
        <xdr:cNvSpPr txBox="1">
          <a:spLocks noChangeArrowheads="1"/>
        </xdr:cNvSpPr>
      </xdr:nvSpPr>
      <xdr:spPr>
        <a:xfrm>
          <a:off x="638175" y="1905952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117</xdr:row>
      <xdr:rowOff>0</xdr:rowOff>
    </xdr:from>
    <xdr:to>
      <xdr:col>9</xdr:col>
      <xdr:colOff>695325</xdr:colOff>
      <xdr:row>117</xdr:row>
      <xdr:rowOff>0</xdr:rowOff>
    </xdr:to>
    <xdr:sp>
      <xdr:nvSpPr>
        <xdr:cNvPr id="41" name="TextBox 44"/>
        <xdr:cNvSpPr txBox="1">
          <a:spLocks noChangeArrowheads="1"/>
        </xdr:cNvSpPr>
      </xdr:nvSpPr>
      <xdr:spPr>
        <a:xfrm>
          <a:off x="428625" y="190595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145</xdr:row>
      <xdr:rowOff>0</xdr:rowOff>
    </xdr:from>
    <xdr:to>
      <xdr:col>9</xdr:col>
      <xdr:colOff>714375</xdr:colOff>
      <xdr:row>145</xdr:row>
      <xdr:rowOff>0</xdr:rowOff>
    </xdr:to>
    <xdr:sp>
      <xdr:nvSpPr>
        <xdr:cNvPr id="42" name="TextBox 46"/>
        <xdr:cNvSpPr txBox="1">
          <a:spLocks noChangeArrowheads="1"/>
        </xdr:cNvSpPr>
      </xdr:nvSpPr>
      <xdr:spPr>
        <a:xfrm>
          <a:off x="419100" y="23669625"/>
          <a:ext cx="6581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twoCellAnchor>
    <xdr:from>
      <xdr:col>1</xdr:col>
      <xdr:colOff>19050</xdr:colOff>
      <xdr:row>117</xdr:row>
      <xdr:rowOff>19050</xdr:rowOff>
    </xdr:from>
    <xdr:to>
      <xdr:col>10</xdr:col>
      <xdr:colOff>0</xdr:colOff>
      <xdr:row>118</xdr:row>
      <xdr:rowOff>66675</xdr:rowOff>
    </xdr:to>
    <xdr:sp>
      <xdr:nvSpPr>
        <xdr:cNvPr id="43" name="TextBox 47"/>
        <xdr:cNvSpPr txBox="1">
          <a:spLocks noChangeArrowheads="1"/>
        </xdr:cNvSpPr>
      </xdr:nvSpPr>
      <xdr:spPr>
        <a:xfrm>
          <a:off x="419100" y="19078575"/>
          <a:ext cx="6753225"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quarter.</a:t>
          </a:r>
        </a:p>
      </xdr:txBody>
    </xdr:sp>
    <xdr:clientData/>
  </xdr:twoCellAnchor>
  <xdr:twoCellAnchor>
    <xdr:from>
      <xdr:col>1</xdr:col>
      <xdr:colOff>0</xdr:colOff>
      <xdr:row>38</xdr:row>
      <xdr:rowOff>0</xdr:rowOff>
    </xdr:from>
    <xdr:to>
      <xdr:col>10</xdr:col>
      <xdr:colOff>19050</xdr:colOff>
      <xdr:row>39</xdr:row>
      <xdr:rowOff>47625</xdr:rowOff>
    </xdr:to>
    <xdr:sp>
      <xdr:nvSpPr>
        <xdr:cNvPr id="44" name="TextBox 48"/>
        <xdr:cNvSpPr txBox="1">
          <a:spLocks noChangeArrowheads="1"/>
        </xdr:cNvSpPr>
      </xdr:nvSpPr>
      <xdr:spPr>
        <a:xfrm>
          <a:off x="400050" y="6229350"/>
          <a:ext cx="67913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 does not have any significant financial impact on the Group except for the following :-</a:t>
          </a:r>
        </a:p>
      </xdr:txBody>
    </xdr:sp>
    <xdr:clientData/>
  </xdr:twoCellAnchor>
  <xdr:twoCellAnchor>
    <xdr:from>
      <xdr:col>2</xdr:col>
      <xdr:colOff>28575</xdr:colOff>
      <xdr:row>51</xdr:row>
      <xdr:rowOff>142875</xdr:rowOff>
    </xdr:from>
    <xdr:to>
      <xdr:col>10</xdr:col>
      <xdr:colOff>28575</xdr:colOff>
      <xdr:row>58</xdr:row>
      <xdr:rowOff>47625</xdr:rowOff>
    </xdr:to>
    <xdr:sp>
      <xdr:nvSpPr>
        <xdr:cNvPr id="45" name="TextBox 49"/>
        <xdr:cNvSpPr txBox="1">
          <a:spLocks noChangeArrowheads="1"/>
        </xdr:cNvSpPr>
      </xdr:nvSpPr>
      <xdr:spPr>
        <a:xfrm>
          <a:off x="666750" y="8477250"/>
          <a:ext cx="6534150" cy="1038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affected the presentation of minority interest, and other disclosure. In the consolidated balance sheet, minority interest is now presented within total equity. In the income statement, minority interest is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a:t>
          </a:r>
        </a:p>
      </xdr:txBody>
    </xdr:sp>
    <xdr:clientData/>
  </xdr:twoCellAnchor>
  <xdr:twoCellAnchor>
    <xdr:from>
      <xdr:col>2</xdr:col>
      <xdr:colOff>47625</xdr:colOff>
      <xdr:row>59</xdr:row>
      <xdr:rowOff>0</xdr:rowOff>
    </xdr:from>
    <xdr:to>
      <xdr:col>10</xdr:col>
      <xdr:colOff>0</xdr:colOff>
      <xdr:row>61</xdr:row>
      <xdr:rowOff>0</xdr:rowOff>
    </xdr:to>
    <xdr:sp>
      <xdr:nvSpPr>
        <xdr:cNvPr id="46" name="TextBox 50"/>
        <xdr:cNvSpPr txBox="1">
          <a:spLocks noChangeArrowheads="1"/>
        </xdr:cNvSpPr>
      </xdr:nvSpPr>
      <xdr:spPr>
        <a:xfrm>
          <a:off x="685800" y="9629775"/>
          <a:ext cx="64865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28575</xdr:colOff>
      <xdr:row>41</xdr:row>
      <xdr:rowOff>0</xdr:rowOff>
    </xdr:from>
    <xdr:to>
      <xdr:col>10</xdr:col>
      <xdr:colOff>28575</xdr:colOff>
      <xdr:row>47</xdr:row>
      <xdr:rowOff>28575</xdr:rowOff>
    </xdr:to>
    <xdr:sp>
      <xdr:nvSpPr>
        <xdr:cNvPr id="47" name="TextBox 51"/>
        <xdr:cNvSpPr txBox="1">
          <a:spLocks noChangeArrowheads="1"/>
        </xdr:cNvSpPr>
      </xdr:nvSpPr>
      <xdr:spPr>
        <a:xfrm>
          <a:off x="666750" y="6715125"/>
          <a:ext cx="653415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3 requires that, after reassessment, any excess of the acquirer's interest in the net fair value of the acquiree's identifiable assets, liabilities and contingent liabilities over the cost of the business combination should be recognised immediately in the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1st July 2006. Therefore, the changes has had no impact on amount reported for 30th June 2006 or prior periods. </a:t>
          </a:r>
        </a:p>
      </xdr:txBody>
    </xdr:sp>
    <xdr:clientData/>
  </xdr:twoCellAnchor>
  <xdr:twoCellAnchor>
    <xdr:from>
      <xdr:col>2</xdr:col>
      <xdr:colOff>19050</xdr:colOff>
      <xdr:row>47</xdr:row>
      <xdr:rowOff>142875</xdr:rowOff>
    </xdr:from>
    <xdr:to>
      <xdr:col>10</xdr:col>
      <xdr:colOff>19050</xdr:colOff>
      <xdr:row>50</xdr:row>
      <xdr:rowOff>28575</xdr:rowOff>
    </xdr:to>
    <xdr:sp>
      <xdr:nvSpPr>
        <xdr:cNvPr id="48" name="TextBox 52"/>
        <xdr:cNvSpPr txBox="1">
          <a:spLocks noChangeArrowheads="1"/>
        </xdr:cNvSpPr>
      </xdr:nvSpPr>
      <xdr:spPr>
        <a:xfrm>
          <a:off x="657225" y="7829550"/>
          <a:ext cx="65341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carrying amount of reserve on consolidation as at 1st July 2006 has been derecognised with an adjustment of RM55.458 million made to opening accumulated loss at 1st July 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66</xdr:row>
      <xdr:rowOff>0</xdr:rowOff>
    </xdr:from>
    <xdr:to>
      <xdr:col>9</xdr:col>
      <xdr:colOff>838200</xdr:colOff>
      <xdr:row>68</xdr:row>
      <xdr:rowOff>28575</xdr:rowOff>
    </xdr:to>
    <xdr:sp>
      <xdr:nvSpPr>
        <xdr:cNvPr id="1" name="TextBox 1"/>
        <xdr:cNvSpPr txBox="1">
          <a:spLocks noChangeArrowheads="1"/>
        </xdr:cNvSpPr>
      </xdr:nvSpPr>
      <xdr:spPr>
        <a:xfrm>
          <a:off x="685800" y="10791825"/>
          <a:ext cx="607695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141</xdr:row>
      <xdr:rowOff>0</xdr:rowOff>
    </xdr:from>
    <xdr:to>
      <xdr:col>10</xdr:col>
      <xdr:colOff>0</xdr:colOff>
      <xdr:row>141</xdr:row>
      <xdr:rowOff>0</xdr:rowOff>
    </xdr:to>
    <xdr:sp>
      <xdr:nvSpPr>
        <xdr:cNvPr id="2" name="TextBox 2"/>
        <xdr:cNvSpPr txBox="1">
          <a:spLocks noChangeArrowheads="1"/>
        </xdr:cNvSpPr>
      </xdr:nvSpPr>
      <xdr:spPr>
        <a:xfrm>
          <a:off x="361950" y="2293620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145</xdr:row>
      <xdr:rowOff>0</xdr:rowOff>
    </xdr:from>
    <xdr:to>
      <xdr:col>10</xdr:col>
      <xdr:colOff>0</xdr:colOff>
      <xdr:row>145</xdr:row>
      <xdr:rowOff>0</xdr:rowOff>
    </xdr:to>
    <xdr:sp>
      <xdr:nvSpPr>
        <xdr:cNvPr id="3" name="TextBox 3"/>
        <xdr:cNvSpPr txBox="1">
          <a:spLocks noChangeArrowheads="1"/>
        </xdr:cNvSpPr>
      </xdr:nvSpPr>
      <xdr:spPr>
        <a:xfrm>
          <a:off x="666750" y="2358390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49</xdr:row>
      <xdr:rowOff>0</xdr:rowOff>
    </xdr:from>
    <xdr:to>
      <xdr:col>9</xdr:col>
      <xdr:colOff>581025</xdr:colOff>
      <xdr:row>49</xdr:row>
      <xdr:rowOff>0</xdr:rowOff>
    </xdr:to>
    <xdr:sp>
      <xdr:nvSpPr>
        <xdr:cNvPr id="4" name="TextBox 4"/>
        <xdr:cNvSpPr txBox="1">
          <a:spLocks noChangeArrowheads="1"/>
        </xdr:cNvSpPr>
      </xdr:nvSpPr>
      <xdr:spPr>
        <a:xfrm>
          <a:off x="685800" y="802005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7</xdr:row>
      <xdr:rowOff>152400</xdr:rowOff>
    </xdr:from>
    <xdr:to>
      <xdr:col>10</xdr:col>
      <xdr:colOff>0</xdr:colOff>
      <xdr:row>15</xdr:row>
      <xdr:rowOff>47625</xdr:rowOff>
    </xdr:to>
    <xdr:sp>
      <xdr:nvSpPr>
        <xdr:cNvPr id="5" name="TextBox 5"/>
        <xdr:cNvSpPr txBox="1">
          <a:spLocks noChangeArrowheads="1"/>
        </xdr:cNvSpPr>
      </xdr:nvSpPr>
      <xdr:spPr>
        <a:xfrm>
          <a:off x="371475" y="1352550"/>
          <a:ext cx="6419850" cy="1190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an increase of  5.4% over the preceding year corresponding period attributable mainly through aggressive festives campaign from the beverages division.
The Group reported a profit before tax of RM1.79 million compared to a loss before tax of RM6.46 million in the preceding year corresponding period. The increase in profit before tax was mainly attributable from the beverages and tapware division. The preceding year correspondence period loss was mainly due to the recognition of one off provision made at the subsidiary companies.</a:t>
          </a:r>
        </a:p>
      </xdr:txBody>
    </xdr:sp>
    <xdr:clientData/>
  </xdr:twoCellAnchor>
  <xdr:twoCellAnchor>
    <xdr:from>
      <xdr:col>1</xdr:col>
      <xdr:colOff>28575</xdr:colOff>
      <xdr:row>17</xdr:row>
      <xdr:rowOff>0</xdr:rowOff>
    </xdr:from>
    <xdr:to>
      <xdr:col>9</xdr:col>
      <xdr:colOff>695325</xdr:colOff>
      <xdr:row>17</xdr:row>
      <xdr:rowOff>0</xdr:rowOff>
    </xdr:to>
    <xdr:sp>
      <xdr:nvSpPr>
        <xdr:cNvPr id="6" name="TextBox 6"/>
        <xdr:cNvSpPr txBox="1">
          <a:spLocks noChangeArrowheads="1"/>
        </xdr:cNvSpPr>
      </xdr:nvSpPr>
      <xdr:spPr>
        <a:xfrm>
          <a:off x="371475" y="281940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45</xdr:row>
      <xdr:rowOff>0</xdr:rowOff>
    </xdr:from>
    <xdr:to>
      <xdr:col>9</xdr:col>
      <xdr:colOff>276225</xdr:colOff>
      <xdr:row>45</xdr:row>
      <xdr:rowOff>38100</xdr:rowOff>
    </xdr:to>
    <xdr:sp>
      <xdr:nvSpPr>
        <xdr:cNvPr id="7" name="TextBox 7"/>
        <xdr:cNvSpPr txBox="1">
          <a:spLocks noChangeArrowheads="1"/>
        </xdr:cNvSpPr>
      </xdr:nvSpPr>
      <xdr:spPr>
        <a:xfrm>
          <a:off x="381000" y="7372350"/>
          <a:ext cx="58197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46</xdr:row>
      <xdr:rowOff>0</xdr:rowOff>
    </xdr:from>
    <xdr:to>
      <xdr:col>10</xdr:col>
      <xdr:colOff>0</xdr:colOff>
      <xdr:row>46</xdr:row>
      <xdr:rowOff>0</xdr:rowOff>
    </xdr:to>
    <xdr:sp>
      <xdr:nvSpPr>
        <xdr:cNvPr id="8" name="TextBox 8"/>
        <xdr:cNvSpPr txBox="1">
          <a:spLocks noChangeArrowheads="1"/>
        </xdr:cNvSpPr>
      </xdr:nvSpPr>
      <xdr:spPr>
        <a:xfrm>
          <a:off x="676275" y="7534275"/>
          <a:ext cx="61150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98</xdr:row>
      <xdr:rowOff>0</xdr:rowOff>
    </xdr:from>
    <xdr:to>
      <xdr:col>10</xdr:col>
      <xdr:colOff>0</xdr:colOff>
      <xdr:row>98</xdr:row>
      <xdr:rowOff>0</xdr:rowOff>
    </xdr:to>
    <xdr:sp>
      <xdr:nvSpPr>
        <xdr:cNvPr id="9" name="TextBox 9"/>
        <xdr:cNvSpPr txBox="1">
          <a:spLocks noChangeArrowheads="1"/>
        </xdr:cNvSpPr>
      </xdr:nvSpPr>
      <xdr:spPr>
        <a:xfrm>
          <a:off x="361950" y="15973425"/>
          <a:ext cx="64293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52</xdr:row>
      <xdr:rowOff>0</xdr:rowOff>
    </xdr:from>
    <xdr:to>
      <xdr:col>9</xdr:col>
      <xdr:colOff>590550</xdr:colOff>
      <xdr:row>52</xdr:row>
      <xdr:rowOff>0</xdr:rowOff>
    </xdr:to>
    <xdr:sp>
      <xdr:nvSpPr>
        <xdr:cNvPr id="10" name="TextBox 10"/>
        <xdr:cNvSpPr txBox="1">
          <a:spLocks noChangeArrowheads="1"/>
        </xdr:cNvSpPr>
      </xdr:nvSpPr>
      <xdr:spPr>
        <a:xfrm>
          <a:off x="371475" y="85058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10</xdr:col>
      <xdr:colOff>0</xdr:colOff>
      <xdr:row>25</xdr:row>
      <xdr:rowOff>0</xdr:rowOff>
    </xdr:to>
    <xdr:sp>
      <xdr:nvSpPr>
        <xdr:cNvPr id="11" name="TextBox 11"/>
        <xdr:cNvSpPr txBox="1">
          <a:spLocks noChangeArrowheads="1"/>
        </xdr:cNvSpPr>
      </xdr:nvSpPr>
      <xdr:spPr>
        <a:xfrm>
          <a:off x="342900" y="411480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52</xdr:row>
      <xdr:rowOff>0</xdr:rowOff>
    </xdr:from>
    <xdr:to>
      <xdr:col>10</xdr:col>
      <xdr:colOff>0</xdr:colOff>
      <xdr:row>52</xdr:row>
      <xdr:rowOff>0</xdr:rowOff>
    </xdr:to>
    <xdr:sp>
      <xdr:nvSpPr>
        <xdr:cNvPr id="12" name="TextBox 12"/>
        <xdr:cNvSpPr txBox="1">
          <a:spLocks noChangeArrowheads="1"/>
        </xdr:cNvSpPr>
      </xdr:nvSpPr>
      <xdr:spPr>
        <a:xfrm>
          <a:off x="657225" y="8505825"/>
          <a:ext cx="61341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52</xdr:row>
      <xdr:rowOff>0</xdr:rowOff>
    </xdr:from>
    <xdr:to>
      <xdr:col>10</xdr:col>
      <xdr:colOff>0</xdr:colOff>
      <xdr:row>52</xdr:row>
      <xdr:rowOff>0</xdr:rowOff>
    </xdr:to>
    <xdr:sp>
      <xdr:nvSpPr>
        <xdr:cNvPr id="13" name="TextBox 13"/>
        <xdr:cNvSpPr txBox="1">
          <a:spLocks noChangeArrowheads="1"/>
        </xdr:cNvSpPr>
      </xdr:nvSpPr>
      <xdr:spPr>
        <a:xfrm>
          <a:off x="361950" y="850582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52</xdr:row>
      <xdr:rowOff>0</xdr:rowOff>
    </xdr:from>
    <xdr:to>
      <xdr:col>10</xdr:col>
      <xdr:colOff>0</xdr:colOff>
      <xdr:row>52</xdr:row>
      <xdr:rowOff>0</xdr:rowOff>
    </xdr:to>
    <xdr:sp>
      <xdr:nvSpPr>
        <xdr:cNvPr id="14" name="TextBox 14"/>
        <xdr:cNvSpPr txBox="1">
          <a:spLocks noChangeArrowheads="1"/>
        </xdr:cNvSpPr>
      </xdr:nvSpPr>
      <xdr:spPr>
        <a:xfrm>
          <a:off x="657225" y="850582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52</xdr:row>
      <xdr:rowOff>0</xdr:rowOff>
    </xdr:from>
    <xdr:to>
      <xdr:col>9</xdr:col>
      <xdr:colOff>666750</xdr:colOff>
      <xdr:row>52</xdr:row>
      <xdr:rowOff>0</xdr:rowOff>
    </xdr:to>
    <xdr:sp>
      <xdr:nvSpPr>
        <xdr:cNvPr id="15" name="TextBox 15"/>
        <xdr:cNvSpPr txBox="1">
          <a:spLocks noChangeArrowheads="1"/>
        </xdr:cNvSpPr>
      </xdr:nvSpPr>
      <xdr:spPr>
        <a:xfrm>
          <a:off x="666750" y="8505825"/>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52</xdr:row>
      <xdr:rowOff>0</xdr:rowOff>
    </xdr:from>
    <xdr:to>
      <xdr:col>9</xdr:col>
      <xdr:colOff>666750</xdr:colOff>
      <xdr:row>52</xdr:row>
      <xdr:rowOff>0</xdr:rowOff>
    </xdr:to>
    <xdr:sp>
      <xdr:nvSpPr>
        <xdr:cNvPr id="16" name="TextBox 16"/>
        <xdr:cNvSpPr txBox="1">
          <a:spLocks noChangeArrowheads="1"/>
        </xdr:cNvSpPr>
      </xdr:nvSpPr>
      <xdr:spPr>
        <a:xfrm>
          <a:off x="638175" y="85058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52</xdr:row>
      <xdr:rowOff>0</xdr:rowOff>
    </xdr:from>
    <xdr:to>
      <xdr:col>9</xdr:col>
      <xdr:colOff>676275</xdr:colOff>
      <xdr:row>52</xdr:row>
      <xdr:rowOff>0</xdr:rowOff>
    </xdr:to>
    <xdr:sp>
      <xdr:nvSpPr>
        <xdr:cNvPr id="17" name="TextBox 17"/>
        <xdr:cNvSpPr txBox="1">
          <a:spLocks noChangeArrowheads="1"/>
        </xdr:cNvSpPr>
      </xdr:nvSpPr>
      <xdr:spPr>
        <a:xfrm>
          <a:off x="666750" y="85058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52</xdr:row>
      <xdr:rowOff>0</xdr:rowOff>
    </xdr:from>
    <xdr:to>
      <xdr:col>10</xdr:col>
      <xdr:colOff>0</xdr:colOff>
      <xdr:row>52</xdr:row>
      <xdr:rowOff>0</xdr:rowOff>
    </xdr:to>
    <xdr:sp>
      <xdr:nvSpPr>
        <xdr:cNvPr id="18" name="TextBox 18"/>
        <xdr:cNvSpPr txBox="1">
          <a:spLocks noChangeArrowheads="1"/>
        </xdr:cNvSpPr>
      </xdr:nvSpPr>
      <xdr:spPr>
        <a:xfrm>
          <a:off x="657225" y="850582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52</xdr:row>
      <xdr:rowOff>0</xdr:rowOff>
    </xdr:from>
    <xdr:to>
      <xdr:col>10</xdr:col>
      <xdr:colOff>0</xdr:colOff>
      <xdr:row>52</xdr:row>
      <xdr:rowOff>0</xdr:rowOff>
    </xdr:to>
    <xdr:sp>
      <xdr:nvSpPr>
        <xdr:cNvPr id="19" name="TextBox 19"/>
        <xdr:cNvSpPr txBox="1">
          <a:spLocks noChangeArrowheads="1"/>
        </xdr:cNvSpPr>
      </xdr:nvSpPr>
      <xdr:spPr>
        <a:xfrm>
          <a:off x="352425" y="8505825"/>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52</xdr:row>
      <xdr:rowOff>0</xdr:rowOff>
    </xdr:from>
    <xdr:to>
      <xdr:col>10</xdr:col>
      <xdr:colOff>0</xdr:colOff>
      <xdr:row>52</xdr:row>
      <xdr:rowOff>0</xdr:rowOff>
    </xdr:to>
    <xdr:sp>
      <xdr:nvSpPr>
        <xdr:cNvPr id="20" name="TextBox 20"/>
        <xdr:cNvSpPr txBox="1">
          <a:spLocks noChangeArrowheads="1"/>
        </xdr:cNvSpPr>
      </xdr:nvSpPr>
      <xdr:spPr>
        <a:xfrm>
          <a:off x="647700" y="85058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52</xdr:row>
      <xdr:rowOff>0</xdr:rowOff>
    </xdr:from>
    <xdr:to>
      <xdr:col>9</xdr:col>
      <xdr:colOff>600075</xdr:colOff>
      <xdr:row>52</xdr:row>
      <xdr:rowOff>0</xdr:rowOff>
    </xdr:to>
    <xdr:sp>
      <xdr:nvSpPr>
        <xdr:cNvPr id="21" name="TextBox 21"/>
        <xdr:cNvSpPr txBox="1">
          <a:spLocks noChangeArrowheads="1"/>
        </xdr:cNvSpPr>
      </xdr:nvSpPr>
      <xdr:spPr>
        <a:xfrm>
          <a:off x="657225" y="850582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49</xdr:row>
      <xdr:rowOff>0</xdr:rowOff>
    </xdr:from>
    <xdr:to>
      <xdr:col>9</xdr:col>
      <xdr:colOff>866775</xdr:colOff>
      <xdr:row>49</xdr:row>
      <xdr:rowOff>0</xdr:rowOff>
    </xdr:to>
    <xdr:sp>
      <xdr:nvSpPr>
        <xdr:cNvPr id="22" name="TextBox 22"/>
        <xdr:cNvSpPr txBox="1">
          <a:spLocks noChangeArrowheads="1"/>
        </xdr:cNvSpPr>
      </xdr:nvSpPr>
      <xdr:spPr>
        <a:xfrm>
          <a:off x="1038225" y="8020050"/>
          <a:ext cx="5753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52</xdr:row>
      <xdr:rowOff>0</xdr:rowOff>
    </xdr:from>
    <xdr:to>
      <xdr:col>9</xdr:col>
      <xdr:colOff>590550</xdr:colOff>
      <xdr:row>52</xdr:row>
      <xdr:rowOff>0</xdr:rowOff>
    </xdr:to>
    <xdr:sp>
      <xdr:nvSpPr>
        <xdr:cNvPr id="23" name="TextBox 23"/>
        <xdr:cNvSpPr txBox="1">
          <a:spLocks noChangeArrowheads="1"/>
        </xdr:cNvSpPr>
      </xdr:nvSpPr>
      <xdr:spPr>
        <a:xfrm>
          <a:off x="361950" y="8505825"/>
          <a:ext cx="6153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52</xdr:row>
      <xdr:rowOff>0</xdr:rowOff>
    </xdr:from>
    <xdr:to>
      <xdr:col>9</xdr:col>
      <xdr:colOff>666750</xdr:colOff>
      <xdr:row>52</xdr:row>
      <xdr:rowOff>0</xdr:rowOff>
    </xdr:to>
    <xdr:sp>
      <xdr:nvSpPr>
        <xdr:cNvPr id="24" name="TextBox 24"/>
        <xdr:cNvSpPr txBox="1">
          <a:spLocks noChangeArrowheads="1"/>
        </xdr:cNvSpPr>
      </xdr:nvSpPr>
      <xdr:spPr>
        <a:xfrm>
          <a:off x="638175" y="85058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52</xdr:row>
      <xdr:rowOff>0</xdr:rowOff>
    </xdr:from>
    <xdr:to>
      <xdr:col>9</xdr:col>
      <xdr:colOff>590550</xdr:colOff>
      <xdr:row>52</xdr:row>
      <xdr:rowOff>0</xdr:rowOff>
    </xdr:to>
    <xdr:sp>
      <xdr:nvSpPr>
        <xdr:cNvPr id="25" name="TextBox 25"/>
        <xdr:cNvSpPr txBox="1">
          <a:spLocks noChangeArrowheads="1"/>
        </xdr:cNvSpPr>
      </xdr:nvSpPr>
      <xdr:spPr>
        <a:xfrm>
          <a:off x="352425" y="8505825"/>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46</xdr:row>
      <xdr:rowOff>0</xdr:rowOff>
    </xdr:from>
    <xdr:to>
      <xdr:col>9</xdr:col>
      <xdr:colOff>590550</xdr:colOff>
      <xdr:row>46</xdr:row>
      <xdr:rowOff>0</xdr:rowOff>
    </xdr:to>
    <xdr:sp>
      <xdr:nvSpPr>
        <xdr:cNvPr id="26" name="TextBox 26"/>
        <xdr:cNvSpPr txBox="1">
          <a:spLocks noChangeArrowheads="1"/>
        </xdr:cNvSpPr>
      </xdr:nvSpPr>
      <xdr:spPr>
        <a:xfrm>
          <a:off x="638175" y="7534275"/>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48</xdr:row>
      <xdr:rowOff>0</xdr:rowOff>
    </xdr:from>
    <xdr:to>
      <xdr:col>9</xdr:col>
      <xdr:colOff>790575</xdr:colOff>
      <xdr:row>48</xdr:row>
      <xdr:rowOff>0</xdr:rowOff>
    </xdr:to>
    <xdr:sp>
      <xdr:nvSpPr>
        <xdr:cNvPr id="27" name="TextBox 27"/>
        <xdr:cNvSpPr txBox="1">
          <a:spLocks noChangeArrowheads="1"/>
        </xdr:cNvSpPr>
      </xdr:nvSpPr>
      <xdr:spPr>
        <a:xfrm>
          <a:off x="704850" y="78581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25</xdr:row>
      <xdr:rowOff>0</xdr:rowOff>
    </xdr:from>
    <xdr:to>
      <xdr:col>9</xdr:col>
      <xdr:colOff>581025</xdr:colOff>
      <xdr:row>25</xdr:row>
      <xdr:rowOff>0</xdr:rowOff>
    </xdr:to>
    <xdr:sp>
      <xdr:nvSpPr>
        <xdr:cNvPr id="28" name="TextBox 28"/>
        <xdr:cNvSpPr txBox="1">
          <a:spLocks noChangeArrowheads="1"/>
        </xdr:cNvSpPr>
      </xdr:nvSpPr>
      <xdr:spPr>
        <a:xfrm>
          <a:off x="361950" y="411480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98</xdr:row>
      <xdr:rowOff>0</xdr:rowOff>
    </xdr:from>
    <xdr:to>
      <xdr:col>9</xdr:col>
      <xdr:colOff>581025</xdr:colOff>
      <xdr:row>98</xdr:row>
      <xdr:rowOff>0</xdr:rowOff>
    </xdr:to>
    <xdr:sp>
      <xdr:nvSpPr>
        <xdr:cNvPr id="29" name="TextBox 29"/>
        <xdr:cNvSpPr txBox="1">
          <a:spLocks noChangeArrowheads="1"/>
        </xdr:cNvSpPr>
      </xdr:nvSpPr>
      <xdr:spPr>
        <a:xfrm>
          <a:off x="666750"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98</xdr:row>
      <xdr:rowOff>0</xdr:rowOff>
    </xdr:from>
    <xdr:to>
      <xdr:col>9</xdr:col>
      <xdr:colOff>590550</xdr:colOff>
      <xdr:row>98</xdr:row>
      <xdr:rowOff>0</xdr:rowOff>
    </xdr:to>
    <xdr:sp>
      <xdr:nvSpPr>
        <xdr:cNvPr id="30" name="TextBox 30"/>
        <xdr:cNvSpPr txBox="1">
          <a:spLocks noChangeArrowheads="1"/>
        </xdr:cNvSpPr>
      </xdr:nvSpPr>
      <xdr:spPr>
        <a:xfrm>
          <a:off x="666750" y="159734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98</xdr:row>
      <xdr:rowOff>0</xdr:rowOff>
    </xdr:from>
    <xdr:to>
      <xdr:col>9</xdr:col>
      <xdr:colOff>590550</xdr:colOff>
      <xdr:row>98</xdr:row>
      <xdr:rowOff>0</xdr:rowOff>
    </xdr:to>
    <xdr:sp>
      <xdr:nvSpPr>
        <xdr:cNvPr id="31" name="TextBox 31"/>
        <xdr:cNvSpPr txBox="1">
          <a:spLocks noChangeArrowheads="1"/>
        </xdr:cNvSpPr>
      </xdr:nvSpPr>
      <xdr:spPr>
        <a:xfrm>
          <a:off x="676275"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98</xdr:row>
      <xdr:rowOff>0</xdr:rowOff>
    </xdr:from>
    <xdr:to>
      <xdr:col>9</xdr:col>
      <xdr:colOff>581025</xdr:colOff>
      <xdr:row>98</xdr:row>
      <xdr:rowOff>0</xdr:rowOff>
    </xdr:to>
    <xdr:sp>
      <xdr:nvSpPr>
        <xdr:cNvPr id="32" name="TextBox 32"/>
        <xdr:cNvSpPr txBox="1">
          <a:spLocks noChangeArrowheads="1"/>
        </xdr:cNvSpPr>
      </xdr:nvSpPr>
      <xdr:spPr>
        <a:xfrm>
          <a:off x="647700" y="159734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98</xdr:row>
      <xdr:rowOff>0</xdr:rowOff>
    </xdr:from>
    <xdr:to>
      <xdr:col>9</xdr:col>
      <xdr:colOff>581025</xdr:colOff>
      <xdr:row>98</xdr:row>
      <xdr:rowOff>0</xdr:rowOff>
    </xdr:to>
    <xdr:sp>
      <xdr:nvSpPr>
        <xdr:cNvPr id="33" name="TextBox 33"/>
        <xdr:cNvSpPr txBox="1">
          <a:spLocks noChangeArrowheads="1"/>
        </xdr:cNvSpPr>
      </xdr:nvSpPr>
      <xdr:spPr>
        <a:xfrm>
          <a:off x="657225" y="159734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98</xdr:row>
      <xdr:rowOff>0</xdr:rowOff>
    </xdr:from>
    <xdr:to>
      <xdr:col>9</xdr:col>
      <xdr:colOff>590550</xdr:colOff>
      <xdr:row>98</xdr:row>
      <xdr:rowOff>0</xdr:rowOff>
    </xdr:to>
    <xdr:sp>
      <xdr:nvSpPr>
        <xdr:cNvPr id="34" name="TextBox 35"/>
        <xdr:cNvSpPr txBox="1">
          <a:spLocks noChangeArrowheads="1"/>
        </xdr:cNvSpPr>
      </xdr:nvSpPr>
      <xdr:spPr>
        <a:xfrm>
          <a:off x="657225" y="159734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98</xdr:row>
      <xdr:rowOff>0</xdr:rowOff>
    </xdr:from>
    <xdr:to>
      <xdr:col>9</xdr:col>
      <xdr:colOff>600075</xdr:colOff>
      <xdr:row>98</xdr:row>
      <xdr:rowOff>0</xdr:rowOff>
    </xdr:to>
    <xdr:sp>
      <xdr:nvSpPr>
        <xdr:cNvPr id="35" name="TextBox 36"/>
        <xdr:cNvSpPr txBox="1">
          <a:spLocks noChangeArrowheads="1"/>
        </xdr:cNvSpPr>
      </xdr:nvSpPr>
      <xdr:spPr>
        <a:xfrm>
          <a:off x="657225" y="1597342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0</xdr:rowOff>
    </xdr:from>
    <xdr:to>
      <xdr:col>9</xdr:col>
      <xdr:colOff>866775</xdr:colOff>
      <xdr:row>41</xdr:row>
      <xdr:rowOff>0</xdr:rowOff>
    </xdr:to>
    <xdr:sp>
      <xdr:nvSpPr>
        <xdr:cNvPr id="36" name="TextBox 37"/>
        <xdr:cNvSpPr txBox="1">
          <a:spLocks noChangeArrowheads="1"/>
        </xdr:cNvSpPr>
      </xdr:nvSpPr>
      <xdr:spPr>
        <a:xfrm>
          <a:off x="361950" y="6715125"/>
          <a:ext cx="64293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48</xdr:row>
      <xdr:rowOff>0</xdr:rowOff>
    </xdr:from>
    <xdr:to>
      <xdr:col>9</xdr:col>
      <xdr:colOff>571500</xdr:colOff>
      <xdr:row>48</xdr:row>
      <xdr:rowOff>0</xdr:rowOff>
    </xdr:to>
    <xdr:sp>
      <xdr:nvSpPr>
        <xdr:cNvPr id="37" name="TextBox 38"/>
        <xdr:cNvSpPr txBox="1">
          <a:spLocks noChangeArrowheads="1"/>
        </xdr:cNvSpPr>
      </xdr:nvSpPr>
      <xdr:spPr>
        <a:xfrm>
          <a:off x="666750" y="78581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0</xdr:rowOff>
    </xdr:from>
    <xdr:to>
      <xdr:col>10</xdr:col>
      <xdr:colOff>0</xdr:colOff>
      <xdr:row>22</xdr:row>
      <xdr:rowOff>0</xdr:rowOff>
    </xdr:to>
    <xdr:sp>
      <xdr:nvSpPr>
        <xdr:cNvPr id="38" name="TextBox 39"/>
        <xdr:cNvSpPr txBox="1">
          <a:spLocks noChangeArrowheads="1"/>
        </xdr:cNvSpPr>
      </xdr:nvSpPr>
      <xdr:spPr>
        <a:xfrm>
          <a:off x="361950" y="362902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141</xdr:row>
      <xdr:rowOff>9525</xdr:rowOff>
    </xdr:from>
    <xdr:to>
      <xdr:col>10</xdr:col>
      <xdr:colOff>0</xdr:colOff>
      <xdr:row>143</xdr:row>
      <xdr:rowOff>38100</xdr:rowOff>
    </xdr:to>
    <xdr:sp>
      <xdr:nvSpPr>
        <xdr:cNvPr id="39" name="TextBox 40"/>
        <xdr:cNvSpPr txBox="1">
          <a:spLocks noChangeArrowheads="1"/>
        </xdr:cNvSpPr>
      </xdr:nvSpPr>
      <xdr:spPr>
        <a:xfrm>
          <a:off x="361950" y="22945725"/>
          <a:ext cx="64293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31st December 2006.</a:t>
          </a:r>
        </a:p>
      </xdr:txBody>
    </xdr:sp>
    <xdr:clientData/>
  </xdr:twoCellAnchor>
  <xdr:twoCellAnchor>
    <xdr:from>
      <xdr:col>2</xdr:col>
      <xdr:colOff>19050</xdr:colOff>
      <xdr:row>52</xdr:row>
      <xdr:rowOff>0</xdr:rowOff>
    </xdr:from>
    <xdr:to>
      <xdr:col>9</xdr:col>
      <xdr:colOff>666750</xdr:colOff>
      <xdr:row>52</xdr:row>
      <xdr:rowOff>0</xdr:rowOff>
    </xdr:to>
    <xdr:sp>
      <xdr:nvSpPr>
        <xdr:cNvPr id="40" name="TextBox 41"/>
        <xdr:cNvSpPr txBox="1">
          <a:spLocks noChangeArrowheads="1"/>
        </xdr:cNvSpPr>
      </xdr:nvSpPr>
      <xdr:spPr>
        <a:xfrm>
          <a:off x="657225" y="85058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52</xdr:row>
      <xdr:rowOff>0</xdr:rowOff>
    </xdr:from>
    <xdr:to>
      <xdr:col>10</xdr:col>
      <xdr:colOff>0</xdr:colOff>
      <xdr:row>52</xdr:row>
      <xdr:rowOff>0</xdr:rowOff>
    </xdr:to>
    <xdr:sp>
      <xdr:nvSpPr>
        <xdr:cNvPr id="41" name="TextBox 42"/>
        <xdr:cNvSpPr txBox="1">
          <a:spLocks noChangeArrowheads="1"/>
        </xdr:cNvSpPr>
      </xdr:nvSpPr>
      <xdr:spPr>
        <a:xfrm>
          <a:off x="638175" y="85058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52</xdr:row>
      <xdr:rowOff>0</xdr:rowOff>
    </xdr:from>
    <xdr:to>
      <xdr:col>9</xdr:col>
      <xdr:colOff>685800</xdr:colOff>
      <xdr:row>52</xdr:row>
      <xdr:rowOff>0</xdr:rowOff>
    </xdr:to>
    <xdr:sp>
      <xdr:nvSpPr>
        <xdr:cNvPr id="42" name="TextBox 43"/>
        <xdr:cNvSpPr txBox="1">
          <a:spLocks noChangeArrowheads="1"/>
        </xdr:cNvSpPr>
      </xdr:nvSpPr>
      <xdr:spPr>
        <a:xfrm>
          <a:off x="361950" y="850582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98</xdr:row>
      <xdr:rowOff>0</xdr:rowOff>
    </xdr:from>
    <xdr:to>
      <xdr:col>9</xdr:col>
      <xdr:colOff>590550</xdr:colOff>
      <xdr:row>98</xdr:row>
      <xdr:rowOff>0</xdr:rowOff>
    </xdr:to>
    <xdr:sp>
      <xdr:nvSpPr>
        <xdr:cNvPr id="43" name="TextBox 44"/>
        <xdr:cNvSpPr txBox="1">
          <a:spLocks noChangeArrowheads="1"/>
        </xdr:cNvSpPr>
      </xdr:nvSpPr>
      <xdr:spPr>
        <a:xfrm>
          <a:off x="657225" y="159734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98</xdr:row>
      <xdr:rowOff>0</xdr:rowOff>
    </xdr:from>
    <xdr:to>
      <xdr:col>9</xdr:col>
      <xdr:colOff>571500</xdr:colOff>
      <xdr:row>98</xdr:row>
      <xdr:rowOff>0</xdr:rowOff>
    </xdr:to>
    <xdr:sp>
      <xdr:nvSpPr>
        <xdr:cNvPr id="44" name="TextBox 45"/>
        <xdr:cNvSpPr txBox="1">
          <a:spLocks noChangeArrowheads="1"/>
        </xdr:cNvSpPr>
      </xdr:nvSpPr>
      <xdr:spPr>
        <a:xfrm>
          <a:off x="666750" y="159734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98</xdr:row>
      <xdr:rowOff>0</xdr:rowOff>
    </xdr:from>
    <xdr:to>
      <xdr:col>9</xdr:col>
      <xdr:colOff>590550</xdr:colOff>
      <xdr:row>98</xdr:row>
      <xdr:rowOff>0</xdr:rowOff>
    </xdr:to>
    <xdr:sp>
      <xdr:nvSpPr>
        <xdr:cNvPr id="45" name="TextBox 46"/>
        <xdr:cNvSpPr txBox="1">
          <a:spLocks noChangeArrowheads="1"/>
        </xdr:cNvSpPr>
      </xdr:nvSpPr>
      <xdr:spPr>
        <a:xfrm>
          <a:off x="657225" y="159734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98</xdr:row>
      <xdr:rowOff>0</xdr:rowOff>
    </xdr:from>
    <xdr:to>
      <xdr:col>9</xdr:col>
      <xdr:colOff>561975</xdr:colOff>
      <xdr:row>98</xdr:row>
      <xdr:rowOff>0</xdr:rowOff>
    </xdr:to>
    <xdr:sp>
      <xdr:nvSpPr>
        <xdr:cNvPr id="46" name="TextBox 47"/>
        <xdr:cNvSpPr txBox="1">
          <a:spLocks noChangeArrowheads="1"/>
        </xdr:cNvSpPr>
      </xdr:nvSpPr>
      <xdr:spPr>
        <a:xfrm>
          <a:off x="657225" y="15973425"/>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98</xdr:row>
      <xdr:rowOff>0</xdr:rowOff>
    </xdr:from>
    <xdr:to>
      <xdr:col>9</xdr:col>
      <xdr:colOff>581025</xdr:colOff>
      <xdr:row>98</xdr:row>
      <xdr:rowOff>0</xdr:rowOff>
    </xdr:to>
    <xdr:sp>
      <xdr:nvSpPr>
        <xdr:cNvPr id="47" name="TextBox 48"/>
        <xdr:cNvSpPr txBox="1">
          <a:spLocks noChangeArrowheads="1"/>
        </xdr:cNvSpPr>
      </xdr:nvSpPr>
      <xdr:spPr>
        <a:xfrm>
          <a:off x="657225" y="15973425"/>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98</xdr:row>
      <xdr:rowOff>0</xdr:rowOff>
    </xdr:from>
    <xdr:to>
      <xdr:col>9</xdr:col>
      <xdr:colOff>590550</xdr:colOff>
      <xdr:row>98</xdr:row>
      <xdr:rowOff>0</xdr:rowOff>
    </xdr:to>
    <xdr:sp>
      <xdr:nvSpPr>
        <xdr:cNvPr id="48" name="TextBox 49"/>
        <xdr:cNvSpPr txBox="1">
          <a:spLocks noChangeArrowheads="1"/>
        </xdr:cNvSpPr>
      </xdr:nvSpPr>
      <xdr:spPr>
        <a:xfrm>
          <a:off x="647700" y="159734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98</xdr:row>
      <xdr:rowOff>0</xdr:rowOff>
    </xdr:from>
    <xdr:to>
      <xdr:col>9</xdr:col>
      <xdr:colOff>590550</xdr:colOff>
      <xdr:row>98</xdr:row>
      <xdr:rowOff>0</xdr:rowOff>
    </xdr:to>
    <xdr:sp>
      <xdr:nvSpPr>
        <xdr:cNvPr id="49" name="TextBox 50"/>
        <xdr:cNvSpPr txBox="1">
          <a:spLocks noChangeArrowheads="1"/>
        </xdr:cNvSpPr>
      </xdr:nvSpPr>
      <xdr:spPr>
        <a:xfrm>
          <a:off x="647700" y="159734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98</xdr:row>
      <xdr:rowOff>0</xdr:rowOff>
    </xdr:from>
    <xdr:to>
      <xdr:col>9</xdr:col>
      <xdr:colOff>590550</xdr:colOff>
      <xdr:row>98</xdr:row>
      <xdr:rowOff>0</xdr:rowOff>
    </xdr:to>
    <xdr:sp>
      <xdr:nvSpPr>
        <xdr:cNvPr id="50" name="TextBox 51"/>
        <xdr:cNvSpPr txBox="1">
          <a:spLocks noChangeArrowheads="1"/>
        </xdr:cNvSpPr>
      </xdr:nvSpPr>
      <xdr:spPr>
        <a:xfrm>
          <a:off x="647700" y="159734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98</xdr:row>
      <xdr:rowOff>0</xdr:rowOff>
    </xdr:from>
    <xdr:to>
      <xdr:col>9</xdr:col>
      <xdr:colOff>561975</xdr:colOff>
      <xdr:row>98</xdr:row>
      <xdr:rowOff>0</xdr:rowOff>
    </xdr:to>
    <xdr:sp>
      <xdr:nvSpPr>
        <xdr:cNvPr id="51" name="TextBox 52"/>
        <xdr:cNvSpPr txBox="1">
          <a:spLocks noChangeArrowheads="1"/>
        </xdr:cNvSpPr>
      </xdr:nvSpPr>
      <xdr:spPr>
        <a:xfrm>
          <a:off x="1057275" y="15973425"/>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98</xdr:row>
      <xdr:rowOff>0</xdr:rowOff>
    </xdr:from>
    <xdr:to>
      <xdr:col>9</xdr:col>
      <xdr:colOff>581025</xdr:colOff>
      <xdr:row>98</xdr:row>
      <xdr:rowOff>0</xdr:rowOff>
    </xdr:to>
    <xdr:sp>
      <xdr:nvSpPr>
        <xdr:cNvPr id="52" name="TextBox 53"/>
        <xdr:cNvSpPr txBox="1">
          <a:spLocks noChangeArrowheads="1"/>
        </xdr:cNvSpPr>
      </xdr:nvSpPr>
      <xdr:spPr>
        <a:xfrm>
          <a:off x="647700" y="15973425"/>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98</xdr:row>
      <xdr:rowOff>0</xdr:rowOff>
    </xdr:from>
    <xdr:to>
      <xdr:col>9</xdr:col>
      <xdr:colOff>590550</xdr:colOff>
      <xdr:row>98</xdr:row>
      <xdr:rowOff>0</xdr:rowOff>
    </xdr:to>
    <xdr:sp>
      <xdr:nvSpPr>
        <xdr:cNvPr id="53" name="TextBox 54"/>
        <xdr:cNvSpPr txBox="1">
          <a:spLocks noChangeArrowheads="1"/>
        </xdr:cNvSpPr>
      </xdr:nvSpPr>
      <xdr:spPr>
        <a:xfrm>
          <a:off x="647700" y="159734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98</xdr:row>
      <xdr:rowOff>0</xdr:rowOff>
    </xdr:from>
    <xdr:to>
      <xdr:col>9</xdr:col>
      <xdr:colOff>590550</xdr:colOff>
      <xdr:row>98</xdr:row>
      <xdr:rowOff>0</xdr:rowOff>
    </xdr:to>
    <xdr:sp>
      <xdr:nvSpPr>
        <xdr:cNvPr id="54" name="TextBox 55"/>
        <xdr:cNvSpPr txBox="1">
          <a:spLocks noChangeArrowheads="1"/>
        </xdr:cNvSpPr>
      </xdr:nvSpPr>
      <xdr:spPr>
        <a:xfrm>
          <a:off x="647700" y="159734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98</xdr:row>
      <xdr:rowOff>0</xdr:rowOff>
    </xdr:from>
    <xdr:to>
      <xdr:col>9</xdr:col>
      <xdr:colOff>600075</xdr:colOff>
      <xdr:row>98</xdr:row>
      <xdr:rowOff>0</xdr:rowOff>
    </xdr:to>
    <xdr:sp>
      <xdr:nvSpPr>
        <xdr:cNvPr id="55" name="TextBox 56"/>
        <xdr:cNvSpPr txBox="1">
          <a:spLocks noChangeArrowheads="1"/>
        </xdr:cNvSpPr>
      </xdr:nvSpPr>
      <xdr:spPr>
        <a:xfrm>
          <a:off x="676275" y="15973425"/>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98</xdr:row>
      <xdr:rowOff>0</xdr:rowOff>
    </xdr:from>
    <xdr:to>
      <xdr:col>9</xdr:col>
      <xdr:colOff>581025</xdr:colOff>
      <xdr:row>98</xdr:row>
      <xdr:rowOff>0</xdr:rowOff>
    </xdr:to>
    <xdr:sp>
      <xdr:nvSpPr>
        <xdr:cNvPr id="56" name="TextBox 57"/>
        <xdr:cNvSpPr txBox="1">
          <a:spLocks noChangeArrowheads="1"/>
        </xdr:cNvSpPr>
      </xdr:nvSpPr>
      <xdr:spPr>
        <a:xfrm>
          <a:off x="676275" y="15973425"/>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52</xdr:row>
      <xdr:rowOff>0</xdr:rowOff>
    </xdr:from>
    <xdr:to>
      <xdr:col>9</xdr:col>
      <xdr:colOff>657225</xdr:colOff>
      <xdr:row>52</xdr:row>
      <xdr:rowOff>0</xdr:rowOff>
    </xdr:to>
    <xdr:sp>
      <xdr:nvSpPr>
        <xdr:cNvPr id="57" name="TextBox 58"/>
        <xdr:cNvSpPr txBox="1">
          <a:spLocks noChangeArrowheads="1"/>
        </xdr:cNvSpPr>
      </xdr:nvSpPr>
      <xdr:spPr>
        <a:xfrm>
          <a:off x="361950" y="850582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52</xdr:row>
      <xdr:rowOff>0</xdr:rowOff>
    </xdr:from>
    <xdr:to>
      <xdr:col>9</xdr:col>
      <xdr:colOff>666750</xdr:colOff>
      <xdr:row>52</xdr:row>
      <xdr:rowOff>0</xdr:rowOff>
    </xdr:to>
    <xdr:sp>
      <xdr:nvSpPr>
        <xdr:cNvPr id="58" name="TextBox 59"/>
        <xdr:cNvSpPr txBox="1">
          <a:spLocks noChangeArrowheads="1"/>
        </xdr:cNvSpPr>
      </xdr:nvSpPr>
      <xdr:spPr>
        <a:xfrm>
          <a:off x="361950" y="850582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49</xdr:row>
      <xdr:rowOff>0</xdr:rowOff>
    </xdr:from>
    <xdr:to>
      <xdr:col>9</xdr:col>
      <xdr:colOff>685800</xdr:colOff>
      <xdr:row>49</xdr:row>
      <xdr:rowOff>0</xdr:rowOff>
    </xdr:to>
    <xdr:sp>
      <xdr:nvSpPr>
        <xdr:cNvPr id="59" name="TextBox 60"/>
        <xdr:cNvSpPr txBox="1">
          <a:spLocks noChangeArrowheads="1"/>
        </xdr:cNvSpPr>
      </xdr:nvSpPr>
      <xdr:spPr>
        <a:xfrm>
          <a:off x="1047750" y="80200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52</xdr:row>
      <xdr:rowOff>0</xdr:rowOff>
    </xdr:from>
    <xdr:to>
      <xdr:col>9</xdr:col>
      <xdr:colOff>676275</xdr:colOff>
      <xdr:row>52</xdr:row>
      <xdr:rowOff>0</xdr:rowOff>
    </xdr:to>
    <xdr:sp>
      <xdr:nvSpPr>
        <xdr:cNvPr id="60" name="TextBox 61"/>
        <xdr:cNvSpPr txBox="1">
          <a:spLocks noChangeArrowheads="1"/>
        </xdr:cNvSpPr>
      </xdr:nvSpPr>
      <xdr:spPr>
        <a:xfrm>
          <a:off x="352425" y="850582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52</xdr:row>
      <xdr:rowOff>0</xdr:rowOff>
    </xdr:from>
    <xdr:to>
      <xdr:col>9</xdr:col>
      <xdr:colOff>685800</xdr:colOff>
      <xdr:row>52</xdr:row>
      <xdr:rowOff>0</xdr:rowOff>
    </xdr:to>
    <xdr:sp>
      <xdr:nvSpPr>
        <xdr:cNvPr id="61" name="TextBox 62"/>
        <xdr:cNvSpPr txBox="1">
          <a:spLocks noChangeArrowheads="1"/>
        </xdr:cNvSpPr>
      </xdr:nvSpPr>
      <xdr:spPr>
        <a:xfrm>
          <a:off x="352425" y="8505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52</xdr:row>
      <xdr:rowOff>0</xdr:rowOff>
    </xdr:from>
    <xdr:to>
      <xdr:col>9</xdr:col>
      <xdr:colOff>685800</xdr:colOff>
      <xdr:row>52</xdr:row>
      <xdr:rowOff>0</xdr:rowOff>
    </xdr:to>
    <xdr:sp>
      <xdr:nvSpPr>
        <xdr:cNvPr id="62" name="TextBox 63"/>
        <xdr:cNvSpPr txBox="1">
          <a:spLocks noChangeArrowheads="1"/>
        </xdr:cNvSpPr>
      </xdr:nvSpPr>
      <xdr:spPr>
        <a:xfrm>
          <a:off x="371475" y="850582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52</xdr:row>
      <xdr:rowOff>0</xdr:rowOff>
    </xdr:from>
    <xdr:to>
      <xdr:col>9</xdr:col>
      <xdr:colOff>676275</xdr:colOff>
      <xdr:row>52</xdr:row>
      <xdr:rowOff>0</xdr:rowOff>
    </xdr:to>
    <xdr:sp>
      <xdr:nvSpPr>
        <xdr:cNvPr id="63" name="TextBox 64"/>
        <xdr:cNvSpPr txBox="1">
          <a:spLocks noChangeArrowheads="1"/>
        </xdr:cNvSpPr>
      </xdr:nvSpPr>
      <xdr:spPr>
        <a:xfrm>
          <a:off x="361950" y="850582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52</xdr:row>
      <xdr:rowOff>0</xdr:rowOff>
    </xdr:from>
    <xdr:to>
      <xdr:col>9</xdr:col>
      <xdr:colOff>676275</xdr:colOff>
      <xdr:row>52</xdr:row>
      <xdr:rowOff>0</xdr:rowOff>
    </xdr:to>
    <xdr:sp>
      <xdr:nvSpPr>
        <xdr:cNvPr id="64" name="TextBox 65"/>
        <xdr:cNvSpPr txBox="1">
          <a:spLocks noChangeArrowheads="1"/>
        </xdr:cNvSpPr>
      </xdr:nvSpPr>
      <xdr:spPr>
        <a:xfrm>
          <a:off x="352425" y="850582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49</xdr:row>
      <xdr:rowOff>0</xdr:rowOff>
    </xdr:from>
    <xdr:to>
      <xdr:col>10</xdr:col>
      <xdr:colOff>0</xdr:colOff>
      <xdr:row>49</xdr:row>
      <xdr:rowOff>0</xdr:rowOff>
    </xdr:to>
    <xdr:sp>
      <xdr:nvSpPr>
        <xdr:cNvPr id="65" name="TextBox 66"/>
        <xdr:cNvSpPr txBox="1">
          <a:spLocks noChangeArrowheads="1"/>
        </xdr:cNvSpPr>
      </xdr:nvSpPr>
      <xdr:spPr>
        <a:xfrm>
          <a:off x="1076325" y="802005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52</xdr:row>
      <xdr:rowOff>0</xdr:rowOff>
    </xdr:from>
    <xdr:to>
      <xdr:col>9</xdr:col>
      <xdr:colOff>676275</xdr:colOff>
      <xdr:row>52</xdr:row>
      <xdr:rowOff>0</xdr:rowOff>
    </xdr:to>
    <xdr:sp>
      <xdr:nvSpPr>
        <xdr:cNvPr id="66" name="TextBox 67"/>
        <xdr:cNvSpPr txBox="1">
          <a:spLocks noChangeArrowheads="1"/>
        </xdr:cNvSpPr>
      </xdr:nvSpPr>
      <xdr:spPr>
        <a:xfrm>
          <a:off x="342900" y="8505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52</xdr:row>
      <xdr:rowOff>0</xdr:rowOff>
    </xdr:from>
    <xdr:to>
      <xdr:col>9</xdr:col>
      <xdr:colOff>685800</xdr:colOff>
      <xdr:row>52</xdr:row>
      <xdr:rowOff>0</xdr:rowOff>
    </xdr:to>
    <xdr:sp>
      <xdr:nvSpPr>
        <xdr:cNvPr id="67" name="TextBox 68"/>
        <xdr:cNvSpPr txBox="1">
          <a:spLocks noChangeArrowheads="1"/>
        </xdr:cNvSpPr>
      </xdr:nvSpPr>
      <xdr:spPr>
        <a:xfrm>
          <a:off x="342900" y="850582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52</xdr:row>
      <xdr:rowOff>0</xdr:rowOff>
    </xdr:from>
    <xdr:to>
      <xdr:col>10</xdr:col>
      <xdr:colOff>0</xdr:colOff>
      <xdr:row>52</xdr:row>
      <xdr:rowOff>0</xdr:rowOff>
    </xdr:to>
    <xdr:sp>
      <xdr:nvSpPr>
        <xdr:cNvPr id="68" name="TextBox 69"/>
        <xdr:cNvSpPr txBox="1">
          <a:spLocks noChangeArrowheads="1"/>
        </xdr:cNvSpPr>
      </xdr:nvSpPr>
      <xdr:spPr>
        <a:xfrm>
          <a:off x="657225" y="850582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52</xdr:row>
      <xdr:rowOff>0</xdr:rowOff>
    </xdr:from>
    <xdr:to>
      <xdr:col>9</xdr:col>
      <xdr:colOff>685800</xdr:colOff>
      <xdr:row>52</xdr:row>
      <xdr:rowOff>0</xdr:rowOff>
    </xdr:to>
    <xdr:sp>
      <xdr:nvSpPr>
        <xdr:cNvPr id="69" name="TextBox 70"/>
        <xdr:cNvSpPr txBox="1">
          <a:spLocks noChangeArrowheads="1"/>
        </xdr:cNvSpPr>
      </xdr:nvSpPr>
      <xdr:spPr>
        <a:xfrm>
          <a:off x="352425" y="8505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52</xdr:row>
      <xdr:rowOff>0</xdr:rowOff>
    </xdr:from>
    <xdr:to>
      <xdr:col>9</xdr:col>
      <xdr:colOff>685800</xdr:colOff>
      <xdr:row>52</xdr:row>
      <xdr:rowOff>0</xdr:rowOff>
    </xdr:to>
    <xdr:sp>
      <xdr:nvSpPr>
        <xdr:cNvPr id="70" name="TextBox 71"/>
        <xdr:cNvSpPr txBox="1">
          <a:spLocks noChangeArrowheads="1"/>
        </xdr:cNvSpPr>
      </xdr:nvSpPr>
      <xdr:spPr>
        <a:xfrm>
          <a:off x="352425" y="8505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52</xdr:row>
      <xdr:rowOff>0</xdr:rowOff>
    </xdr:from>
    <xdr:to>
      <xdr:col>10</xdr:col>
      <xdr:colOff>0</xdr:colOff>
      <xdr:row>52</xdr:row>
      <xdr:rowOff>0</xdr:rowOff>
    </xdr:to>
    <xdr:sp>
      <xdr:nvSpPr>
        <xdr:cNvPr id="71" name="TextBox 72"/>
        <xdr:cNvSpPr txBox="1">
          <a:spLocks noChangeArrowheads="1"/>
        </xdr:cNvSpPr>
      </xdr:nvSpPr>
      <xdr:spPr>
        <a:xfrm>
          <a:off x="352425" y="8505825"/>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52</xdr:row>
      <xdr:rowOff>0</xdr:rowOff>
    </xdr:from>
    <xdr:to>
      <xdr:col>9</xdr:col>
      <xdr:colOff>685800</xdr:colOff>
      <xdr:row>52</xdr:row>
      <xdr:rowOff>0</xdr:rowOff>
    </xdr:to>
    <xdr:sp>
      <xdr:nvSpPr>
        <xdr:cNvPr id="72" name="TextBox 73"/>
        <xdr:cNvSpPr txBox="1">
          <a:spLocks noChangeArrowheads="1"/>
        </xdr:cNvSpPr>
      </xdr:nvSpPr>
      <xdr:spPr>
        <a:xfrm>
          <a:off x="352425" y="8505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49</xdr:row>
      <xdr:rowOff>0</xdr:rowOff>
    </xdr:from>
    <xdr:to>
      <xdr:col>9</xdr:col>
      <xdr:colOff>676275</xdr:colOff>
      <xdr:row>49</xdr:row>
      <xdr:rowOff>0</xdr:rowOff>
    </xdr:to>
    <xdr:sp>
      <xdr:nvSpPr>
        <xdr:cNvPr id="73" name="TextBox 74"/>
        <xdr:cNvSpPr txBox="1">
          <a:spLocks noChangeArrowheads="1"/>
        </xdr:cNvSpPr>
      </xdr:nvSpPr>
      <xdr:spPr>
        <a:xfrm>
          <a:off x="1047750" y="802005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52</xdr:row>
      <xdr:rowOff>0</xdr:rowOff>
    </xdr:from>
    <xdr:to>
      <xdr:col>9</xdr:col>
      <xdr:colOff>666750</xdr:colOff>
      <xdr:row>52</xdr:row>
      <xdr:rowOff>0</xdr:rowOff>
    </xdr:to>
    <xdr:sp>
      <xdr:nvSpPr>
        <xdr:cNvPr id="74" name="TextBox 75"/>
        <xdr:cNvSpPr txBox="1">
          <a:spLocks noChangeArrowheads="1"/>
        </xdr:cNvSpPr>
      </xdr:nvSpPr>
      <xdr:spPr>
        <a:xfrm>
          <a:off x="371475" y="850582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52</xdr:row>
      <xdr:rowOff>0</xdr:rowOff>
    </xdr:from>
    <xdr:to>
      <xdr:col>9</xdr:col>
      <xdr:colOff>676275</xdr:colOff>
      <xdr:row>52</xdr:row>
      <xdr:rowOff>0</xdr:rowOff>
    </xdr:to>
    <xdr:sp>
      <xdr:nvSpPr>
        <xdr:cNvPr id="75" name="TextBox 76"/>
        <xdr:cNvSpPr txBox="1">
          <a:spLocks noChangeArrowheads="1"/>
        </xdr:cNvSpPr>
      </xdr:nvSpPr>
      <xdr:spPr>
        <a:xfrm>
          <a:off x="676275" y="8505825"/>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52</xdr:row>
      <xdr:rowOff>0</xdr:rowOff>
    </xdr:from>
    <xdr:to>
      <xdr:col>10</xdr:col>
      <xdr:colOff>0</xdr:colOff>
      <xdr:row>52</xdr:row>
      <xdr:rowOff>0</xdr:rowOff>
    </xdr:to>
    <xdr:sp>
      <xdr:nvSpPr>
        <xdr:cNvPr id="76" name="TextBox 77"/>
        <xdr:cNvSpPr txBox="1">
          <a:spLocks noChangeArrowheads="1"/>
        </xdr:cNvSpPr>
      </xdr:nvSpPr>
      <xdr:spPr>
        <a:xfrm>
          <a:off x="333375" y="850582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98</xdr:row>
      <xdr:rowOff>0</xdr:rowOff>
    </xdr:from>
    <xdr:to>
      <xdr:col>9</xdr:col>
      <xdr:colOff>657225</xdr:colOff>
      <xdr:row>98</xdr:row>
      <xdr:rowOff>0</xdr:rowOff>
    </xdr:to>
    <xdr:sp>
      <xdr:nvSpPr>
        <xdr:cNvPr id="77" name="TextBox 78"/>
        <xdr:cNvSpPr txBox="1">
          <a:spLocks noChangeArrowheads="1"/>
        </xdr:cNvSpPr>
      </xdr:nvSpPr>
      <xdr:spPr>
        <a:xfrm>
          <a:off x="647700" y="159734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98</xdr:row>
      <xdr:rowOff>0</xdr:rowOff>
    </xdr:from>
    <xdr:to>
      <xdr:col>9</xdr:col>
      <xdr:colOff>685800</xdr:colOff>
      <xdr:row>98</xdr:row>
      <xdr:rowOff>0</xdr:rowOff>
    </xdr:to>
    <xdr:sp>
      <xdr:nvSpPr>
        <xdr:cNvPr id="78" name="TextBox 79"/>
        <xdr:cNvSpPr txBox="1">
          <a:spLocks noChangeArrowheads="1"/>
        </xdr:cNvSpPr>
      </xdr:nvSpPr>
      <xdr:spPr>
        <a:xfrm>
          <a:off x="638175" y="15973425"/>
          <a:ext cx="59721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98</xdr:row>
      <xdr:rowOff>0</xdr:rowOff>
    </xdr:from>
    <xdr:to>
      <xdr:col>9</xdr:col>
      <xdr:colOff>676275</xdr:colOff>
      <xdr:row>98</xdr:row>
      <xdr:rowOff>0</xdr:rowOff>
    </xdr:to>
    <xdr:sp>
      <xdr:nvSpPr>
        <xdr:cNvPr id="79" name="TextBox 80"/>
        <xdr:cNvSpPr txBox="1">
          <a:spLocks noChangeArrowheads="1"/>
        </xdr:cNvSpPr>
      </xdr:nvSpPr>
      <xdr:spPr>
        <a:xfrm>
          <a:off x="657225" y="159734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98</xdr:row>
      <xdr:rowOff>0</xdr:rowOff>
    </xdr:from>
    <xdr:to>
      <xdr:col>9</xdr:col>
      <xdr:colOff>676275</xdr:colOff>
      <xdr:row>98</xdr:row>
      <xdr:rowOff>0</xdr:rowOff>
    </xdr:to>
    <xdr:sp>
      <xdr:nvSpPr>
        <xdr:cNvPr id="80" name="TextBox 81"/>
        <xdr:cNvSpPr txBox="1">
          <a:spLocks noChangeArrowheads="1"/>
        </xdr:cNvSpPr>
      </xdr:nvSpPr>
      <xdr:spPr>
        <a:xfrm>
          <a:off x="666750" y="159734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98</xdr:row>
      <xdr:rowOff>0</xdr:rowOff>
    </xdr:from>
    <xdr:to>
      <xdr:col>9</xdr:col>
      <xdr:colOff>685800</xdr:colOff>
      <xdr:row>98</xdr:row>
      <xdr:rowOff>0</xdr:rowOff>
    </xdr:to>
    <xdr:sp>
      <xdr:nvSpPr>
        <xdr:cNvPr id="81" name="TextBox 82"/>
        <xdr:cNvSpPr txBox="1">
          <a:spLocks noChangeArrowheads="1"/>
        </xdr:cNvSpPr>
      </xdr:nvSpPr>
      <xdr:spPr>
        <a:xfrm>
          <a:off x="657225" y="159734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98</xdr:row>
      <xdr:rowOff>0</xdr:rowOff>
    </xdr:from>
    <xdr:to>
      <xdr:col>9</xdr:col>
      <xdr:colOff>685800</xdr:colOff>
      <xdr:row>98</xdr:row>
      <xdr:rowOff>0</xdr:rowOff>
    </xdr:to>
    <xdr:sp>
      <xdr:nvSpPr>
        <xdr:cNvPr id="82" name="TextBox 83"/>
        <xdr:cNvSpPr txBox="1">
          <a:spLocks noChangeArrowheads="1"/>
        </xdr:cNvSpPr>
      </xdr:nvSpPr>
      <xdr:spPr>
        <a:xfrm>
          <a:off x="628650" y="159734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52</xdr:row>
      <xdr:rowOff>0</xdr:rowOff>
    </xdr:from>
    <xdr:to>
      <xdr:col>9</xdr:col>
      <xdr:colOff>666750</xdr:colOff>
      <xdr:row>52</xdr:row>
      <xdr:rowOff>0</xdr:rowOff>
    </xdr:to>
    <xdr:sp>
      <xdr:nvSpPr>
        <xdr:cNvPr id="83" name="TextBox 84"/>
        <xdr:cNvSpPr txBox="1">
          <a:spLocks noChangeArrowheads="1"/>
        </xdr:cNvSpPr>
      </xdr:nvSpPr>
      <xdr:spPr>
        <a:xfrm>
          <a:off x="1076325" y="8505825"/>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52</xdr:row>
      <xdr:rowOff>0</xdr:rowOff>
    </xdr:from>
    <xdr:to>
      <xdr:col>9</xdr:col>
      <xdr:colOff>676275</xdr:colOff>
      <xdr:row>52</xdr:row>
      <xdr:rowOff>0</xdr:rowOff>
    </xdr:to>
    <xdr:sp>
      <xdr:nvSpPr>
        <xdr:cNvPr id="84" name="TextBox 85"/>
        <xdr:cNvSpPr txBox="1">
          <a:spLocks noChangeArrowheads="1"/>
        </xdr:cNvSpPr>
      </xdr:nvSpPr>
      <xdr:spPr>
        <a:xfrm>
          <a:off x="1066800" y="8505825"/>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52</xdr:row>
      <xdr:rowOff>0</xdr:rowOff>
    </xdr:from>
    <xdr:to>
      <xdr:col>10</xdr:col>
      <xdr:colOff>333375</xdr:colOff>
      <xdr:row>52</xdr:row>
      <xdr:rowOff>0</xdr:rowOff>
    </xdr:to>
    <xdr:sp>
      <xdr:nvSpPr>
        <xdr:cNvPr id="85" name="TextBox 86"/>
        <xdr:cNvSpPr txBox="1">
          <a:spLocks noChangeArrowheads="1"/>
        </xdr:cNvSpPr>
      </xdr:nvSpPr>
      <xdr:spPr>
        <a:xfrm>
          <a:off x="714375" y="850582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2</xdr:col>
      <xdr:colOff>47625</xdr:colOff>
      <xdr:row>69</xdr:row>
      <xdr:rowOff>19050</xdr:rowOff>
    </xdr:from>
    <xdr:to>
      <xdr:col>9</xdr:col>
      <xdr:colOff>838200</xdr:colOff>
      <xdr:row>72</xdr:row>
      <xdr:rowOff>47625</xdr:rowOff>
    </xdr:to>
    <xdr:sp>
      <xdr:nvSpPr>
        <xdr:cNvPr id="86" name="TextBox 88"/>
        <xdr:cNvSpPr txBox="1">
          <a:spLocks noChangeArrowheads="1"/>
        </xdr:cNvSpPr>
      </xdr:nvSpPr>
      <xdr:spPr>
        <a:xfrm>
          <a:off x="685800" y="11296650"/>
          <a:ext cx="60769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2</xdr:col>
      <xdr:colOff>76200</xdr:colOff>
      <xdr:row>73</xdr:row>
      <xdr:rowOff>0</xdr:rowOff>
    </xdr:from>
    <xdr:to>
      <xdr:col>9</xdr:col>
      <xdr:colOff>752475</xdr:colOff>
      <xdr:row>75</xdr:row>
      <xdr:rowOff>19050</xdr:rowOff>
    </xdr:to>
    <xdr:sp>
      <xdr:nvSpPr>
        <xdr:cNvPr id="87" name="TextBox 89"/>
        <xdr:cNvSpPr txBox="1">
          <a:spLocks noChangeArrowheads="1"/>
        </xdr:cNvSpPr>
      </xdr:nvSpPr>
      <xdr:spPr>
        <a:xfrm>
          <a:off x="714375" y="11925300"/>
          <a:ext cx="59626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52</xdr:row>
      <xdr:rowOff>0</xdr:rowOff>
    </xdr:from>
    <xdr:to>
      <xdr:col>9</xdr:col>
      <xdr:colOff>714375</xdr:colOff>
      <xdr:row>52</xdr:row>
      <xdr:rowOff>0</xdr:rowOff>
    </xdr:to>
    <xdr:sp>
      <xdr:nvSpPr>
        <xdr:cNvPr id="88" name="TextBox 90"/>
        <xdr:cNvSpPr txBox="1">
          <a:spLocks noChangeArrowheads="1"/>
        </xdr:cNvSpPr>
      </xdr:nvSpPr>
      <xdr:spPr>
        <a:xfrm>
          <a:off x="657225" y="85058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52</xdr:row>
      <xdr:rowOff>0</xdr:rowOff>
    </xdr:from>
    <xdr:to>
      <xdr:col>9</xdr:col>
      <xdr:colOff>714375</xdr:colOff>
      <xdr:row>52</xdr:row>
      <xdr:rowOff>0</xdr:rowOff>
    </xdr:to>
    <xdr:sp>
      <xdr:nvSpPr>
        <xdr:cNvPr id="89" name="TextBox 91"/>
        <xdr:cNvSpPr txBox="1">
          <a:spLocks noChangeArrowheads="1"/>
        </xdr:cNvSpPr>
      </xdr:nvSpPr>
      <xdr:spPr>
        <a:xfrm>
          <a:off x="657225" y="85058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52</xdr:row>
      <xdr:rowOff>0</xdr:rowOff>
    </xdr:from>
    <xdr:to>
      <xdr:col>9</xdr:col>
      <xdr:colOff>714375</xdr:colOff>
      <xdr:row>52</xdr:row>
      <xdr:rowOff>0</xdr:rowOff>
    </xdr:to>
    <xdr:sp>
      <xdr:nvSpPr>
        <xdr:cNvPr id="90" name="TextBox 92"/>
        <xdr:cNvSpPr txBox="1">
          <a:spLocks noChangeArrowheads="1"/>
        </xdr:cNvSpPr>
      </xdr:nvSpPr>
      <xdr:spPr>
        <a:xfrm>
          <a:off x="657225" y="85058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98</xdr:row>
      <xdr:rowOff>0</xdr:rowOff>
    </xdr:from>
    <xdr:to>
      <xdr:col>9</xdr:col>
      <xdr:colOff>685800</xdr:colOff>
      <xdr:row>98</xdr:row>
      <xdr:rowOff>0</xdr:rowOff>
    </xdr:to>
    <xdr:sp>
      <xdr:nvSpPr>
        <xdr:cNvPr id="91" name="TextBox 93"/>
        <xdr:cNvSpPr txBox="1">
          <a:spLocks noChangeArrowheads="1"/>
        </xdr:cNvSpPr>
      </xdr:nvSpPr>
      <xdr:spPr>
        <a:xfrm>
          <a:off x="657225" y="159734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98</xdr:row>
      <xdr:rowOff>0</xdr:rowOff>
    </xdr:from>
    <xdr:to>
      <xdr:col>9</xdr:col>
      <xdr:colOff>647700</xdr:colOff>
      <xdr:row>98</xdr:row>
      <xdr:rowOff>0</xdr:rowOff>
    </xdr:to>
    <xdr:sp>
      <xdr:nvSpPr>
        <xdr:cNvPr id="92" name="TextBox 94"/>
        <xdr:cNvSpPr txBox="1">
          <a:spLocks noChangeArrowheads="1"/>
        </xdr:cNvSpPr>
      </xdr:nvSpPr>
      <xdr:spPr>
        <a:xfrm>
          <a:off x="666750" y="15973425"/>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98</xdr:row>
      <xdr:rowOff>0</xdr:rowOff>
    </xdr:from>
    <xdr:to>
      <xdr:col>9</xdr:col>
      <xdr:colOff>695325</xdr:colOff>
      <xdr:row>98</xdr:row>
      <xdr:rowOff>0</xdr:rowOff>
    </xdr:to>
    <xdr:sp>
      <xdr:nvSpPr>
        <xdr:cNvPr id="93" name="TextBox 95"/>
        <xdr:cNvSpPr txBox="1">
          <a:spLocks noChangeArrowheads="1"/>
        </xdr:cNvSpPr>
      </xdr:nvSpPr>
      <xdr:spPr>
        <a:xfrm>
          <a:off x="638175" y="159734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98</xdr:row>
      <xdr:rowOff>0</xdr:rowOff>
    </xdr:from>
    <xdr:to>
      <xdr:col>9</xdr:col>
      <xdr:colOff>685800</xdr:colOff>
      <xdr:row>98</xdr:row>
      <xdr:rowOff>0</xdr:rowOff>
    </xdr:to>
    <xdr:sp>
      <xdr:nvSpPr>
        <xdr:cNvPr id="94" name="TextBox 96"/>
        <xdr:cNvSpPr txBox="1">
          <a:spLocks noChangeArrowheads="1"/>
        </xdr:cNvSpPr>
      </xdr:nvSpPr>
      <xdr:spPr>
        <a:xfrm>
          <a:off x="666750" y="159734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98</xdr:row>
      <xdr:rowOff>0</xdr:rowOff>
    </xdr:from>
    <xdr:to>
      <xdr:col>9</xdr:col>
      <xdr:colOff>714375</xdr:colOff>
      <xdr:row>98</xdr:row>
      <xdr:rowOff>0</xdr:rowOff>
    </xdr:to>
    <xdr:sp>
      <xdr:nvSpPr>
        <xdr:cNvPr id="95" name="TextBox 97"/>
        <xdr:cNvSpPr txBox="1">
          <a:spLocks noChangeArrowheads="1"/>
        </xdr:cNvSpPr>
      </xdr:nvSpPr>
      <xdr:spPr>
        <a:xfrm>
          <a:off x="657225" y="159734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98</xdr:row>
      <xdr:rowOff>0</xdr:rowOff>
    </xdr:from>
    <xdr:to>
      <xdr:col>9</xdr:col>
      <xdr:colOff>685800</xdr:colOff>
      <xdr:row>98</xdr:row>
      <xdr:rowOff>0</xdr:rowOff>
    </xdr:to>
    <xdr:sp>
      <xdr:nvSpPr>
        <xdr:cNvPr id="96" name="TextBox 98"/>
        <xdr:cNvSpPr txBox="1">
          <a:spLocks noChangeArrowheads="1"/>
        </xdr:cNvSpPr>
      </xdr:nvSpPr>
      <xdr:spPr>
        <a:xfrm>
          <a:off x="666750" y="159734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98</xdr:row>
      <xdr:rowOff>0</xdr:rowOff>
    </xdr:from>
    <xdr:to>
      <xdr:col>9</xdr:col>
      <xdr:colOff>714375</xdr:colOff>
      <xdr:row>98</xdr:row>
      <xdr:rowOff>0</xdr:rowOff>
    </xdr:to>
    <xdr:sp>
      <xdr:nvSpPr>
        <xdr:cNvPr id="97" name="TextBox 99"/>
        <xdr:cNvSpPr txBox="1">
          <a:spLocks noChangeArrowheads="1"/>
        </xdr:cNvSpPr>
      </xdr:nvSpPr>
      <xdr:spPr>
        <a:xfrm>
          <a:off x="657225" y="159734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98</xdr:row>
      <xdr:rowOff>0</xdr:rowOff>
    </xdr:from>
    <xdr:to>
      <xdr:col>9</xdr:col>
      <xdr:colOff>695325</xdr:colOff>
      <xdr:row>98</xdr:row>
      <xdr:rowOff>0</xdr:rowOff>
    </xdr:to>
    <xdr:sp>
      <xdr:nvSpPr>
        <xdr:cNvPr id="98" name="TextBox 100"/>
        <xdr:cNvSpPr txBox="1">
          <a:spLocks noChangeArrowheads="1"/>
        </xdr:cNvSpPr>
      </xdr:nvSpPr>
      <xdr:spPr>
        <a:xfrm>
          <a:off x="685800" y="159734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98</xdr:row>
      <xdr:rowOff>0</xdr:rowOff>
    </xdr:from>
    <xdr:to>
      <xdr:col>9</xdr:col>
      <xdr:colOff>666750</xdr:colOff>
      <xdr:row>98</xdr:row>
      <xdr:rowOff>0</xdr:rowOff>
    </xdr:to>
    <xdr:sp>
      <xdr:nvSpPr>
        <xdr:cNvPr id="99" name="TextBox 101"/>
        <xdr:cNvSpPr txBox="1">
          <a:spLocks noChangeArrowheads="1"/>
        </xdr:cNvSpPr>
      </xdr:nvSpPr>
      <xdr:spPr>
        <a:xfrm>
          <a:off x="657225" y="159734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98</xdr:row>
      <xdr:rowOff>0</xdr:rowOff>
    </xdr:from>
    <xdr:to>
      <xdr:col>9</xdr:col>
      <xdr:colOff>695325</xdr:colOff>
      <xdr:row>98</xdr:row>
      <xdr:rowOff>0</xdr:rowOff>
    </xdr:to>
    <xdr:sp>
      <xdr:nvSpPr>
        <xdr:cNvPr id="100" name="TextBox 102"/>
        <xdr:cNvSpPr txBox="1">
          <a:spLocks noChangeArrowheads="1"/>
        </xdr:cNvSpPr>
      </xdr:nvSpPr>
      <xdr:spPr>
        <a:xfrm>
          <a:off x="638175" y="159734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98</xdr:row>
      <xdr:rowOff>0</xdr:rowOff>
    </xdr:from>
    <xdr:to>
      <xdr:col>9</xdr:col>
      <xdr:colOff>685800</xdr:colOff>
      <xdr:row>98</xdr:row>
      <xdr:rowOff>0</xdr:rowOff>
    </xdr:to>
    <xdr:sp>
      <xdr:nvSpPr>
        <xdr:cNvPr id="101" name="TextBox 103"/>
        <xdr:cNvSpPr txBox="1">
          <a:spLocks noChangeArrowheads="1"/>
        </xdr:cNvSpPr>
      </xdr:nvSpPr>
      <xdr:spPr>
        <a:xfrm>
          <a:off x="657225" y="159734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98</xdr:row>
      <xdr:rowOff>0</xdr:rowOff>
    </xdr:from>
    <xdr:to>
      <xdr:col>9</xdr:col>
      <xdr:colOff>714375</xdr:colOff>
      <xdr:row>98</xdr:row>
      <xdr:rowOff>0</xdr:rowOff>
    </xdr:to>
    <xdr:sp>
      <xdr:nvSpPr>
        <xdr:cNvPr id="102" name="TextBox 104"/>
        <xdr:cNvSpPr txBox="1">
          <a:spLocks noChangeArrowheads="1"/>
        </xdr:cNvSpPr>
      </xdr:nvSpPr>
      <xdr:spPr>
        <a:xfrm>
          <a:off x="666750" y="15973425"/>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49</xdr:row>
      <xdr:rowOff>0</xdr:rowOff>
    </xdr:from>
    <xdr:to>
      <xdr:col>9</xdr:col>
      <xdr:colOff>714375</xdr:colOff>
      <xdr:row>49</xdr:row>
      <xdr:rowOff>0</xdr:rowOff>
    </xdr:to>
    <xdr:sp>
      <xdr:nvSpPr>
        <xdr:cNvPr id="103" name="TextBox 105"/>
        <xdr:cNvSpPr txBox="1">
          <a:spLocks noChangeArrowheads="1"/>
        </xdr:cNvSpPr>
      </xdr:nvSpPr>
      <xdr:spPr>
        <a:xfrm>
          <a:off x="371475" y="802005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28575</xdr:colOff>
      <xdr:row>22</xdr:row>
      <xdr:rowOff>19050</xdr:rowOff>
    </xdr:from>
    <xdr:to>
      <xdr:col>9</xdr:col>
      <xdr:colOff>838200</xdr:colOff>
      <xdr:row>25</xdr:row>
      <xdr:rowOff>28575</xdr:rowOff>
    </xdr:to>
    <xdr:sp>
      <xdr:nvSpPr>
        <xdr:cNvPr id="104" name="TextBox 106"/>
        <xdr:cNvSpPr txBox="1">
          <a:spLocks noChangeArrowheads="1"/>
        </xdr:cNvSpPr>
      </xdr:nvSpPr>
      <xdr:spPr>
        <a:xfrm>
          <a:off x="371475" y="3648075"/>
          <a:ext cx="639127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operational costs to ensure its existing products remain attractive in the current market environment and the continuing of new product launching and aggressive promotional activities.</a:t>
          </a:r>
        </a:p>
      </xdr:txBody>
    </xdr:sp>
    <xdr:clientData/>
  </xdr:twoCellAnchor>
  <xdr:twoCellAnchor>
    <xdr:from>
      <xdr:col>2</xdr:col>
      <xdr:colOff>19050</xdr:colOff>
      <xdr:row>52</xdr:row>
      <xdr:rowOff>0</xdr:rowOff>
    </xdr:from>
    <xdr:to>
      <xdr:col>9</xdr:col>
      <xdr:colOff>714375</xdr:colOff>
      <xdr:row>52</xdr:row>
      <xdr:rowOff>0</xdr:rowOff>
    </xdr:to>
    <xdr:sp>
      <xdr:nvSpPr>
        <xdr:cNvPr id="105" name="TextBox 107"/>
        <xdr:cNvSpPr txBox="1">
          <a:spLocks noChangeArrowheads="1"/>
        </xdr:cNvSpPr>
      </xdr:nvSpPr>
      <xdr:spPr>
        <a:xfrm>
          <a:off x="657225" y="8505825"/>
          <a:ext cx="59817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156</xdr:row>
      <xdr:rowOff>0</xdr:rowOff>
    </xdr:from>
    <xdr:to>
      <xdr:col>9</xdr:col>
      <xdr:colOff>742950</xdr:colOff>
      <xdr:row>156</xdr:row>
      <xdr:rowOff>0</xdr:rowOff>
    </xdr:to>
    <xdr:sp>
      <xdr:nvSpPr>
        <xdr:cNvPr id="106" name="TextBox 108"/>
        <xdr:cNvSpPr txBox="1">
          <a:spLocks noChangeArrowheads="1"/>
        </xdr:cNvSpPr>
      </xdr:nvSpPr>
      <xdr:spPr>
        <a:xfrm>
          <a:off x="638175" y="25384125"/>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52</xdr:row>
      <xdr:rowOff>0</xdr:rowOff>
    </xdr:from>
    <xdr:to>
      <xdr:col>9</xdr:col>
      <xdr:colOff>828675</xdr:colOff>
      <xdr:row>54</xdr:row>
      <xdr:rowOff>0</xdr:rowOff>
    </xdr:to>
    <xdr:sp>
      <xdr:nvSpPr>
        <xdr:cNvPr id="107" name="TextBox 109"/>
        <xdr:cNvSpPr txBox="1">
          <a:spLocks noChangeArrowheads="1"/>
        </xdr:cNvSpPr>
      </xdr:nvSpPr>
      <xdr:spPr>
        <a:xfrm>
          <a:off x="361950" y="8505825"/>
          <a:ext cx="639127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a:t>
          </a:r>
        </a:p>
      </xdr:txBody>
    </xdr:sp>
    <xdr:clientData/>
  </xdr:twoCellAnchor>
  <xdr:twoCellAnchor>
    <xdr:from>
      <xdr:col>2</xdr:col>
      <xdr:colOff>0</xdr:colOff>
      <xdr:row>54</xdr:row>
      <xdr:rowOff>0</xdr:rowOff>
    </xdr:from>
    <xdr:to>
      <xdr:col>9</xdr:col>
      <xdr:colOff>857250</xdr:colOff>
      <xdr:row>54</xdr:row>
      <xdr:rowOff>0</xdr:rowOff>
    </xdr:to>
    <xdr:sp>
      <xdr:nvSpPr>
        <xdr:cNvPr id="108" name="TextBox 110"/>
        <xdr:cNvSpPr txBox="1">
          <a:spLocks noChangeArrowheads="1"/>
        </xdr:cNvSpPr>
      </xdr:nvSpPr>
      <xdr:spPr>
        <a:xfrm>
          <a:off x="638175" y="88296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98</xdr:row>
      <xdr:rowOff>0</xdr:rowOff>
    </xdr:from>
    <xdr:to>
      <xdr:col>9</xdr:col>
      <xdr:colOff>790575</xdr:colOff>
      <xdr:row>98</xdr:row>
      <xdr:rowOff>0</xdr:rowOff>
    </xdr:to>
    <xdr:sp>
      <xdr:nvSpPr>
        <xdr:cNvPr id="109" name="TextBox 111"/>
        <xdr:cNvSpPr txBox="1">
          <a:spLocks noChangeArrowheads="1"/>
        </xdr:cNvSpPr>
      </xdr:nvSpPr>
      <xdr:spPr>
        <a:xfrm>
          <a:off x="666750" y="15973425"/>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48</xdr:row>
      <xdr:rowOff>0</xdr:rowOff>
    </xdr:from>
    <xdr:to>
      <xdr:col>9</xdr:col>
      <xdr:colOff>828675</xdr:colOff>
      <xdr:row>48</xdr:row>
      <xdr:rowOff>0</xdr:rowOff>
    </xdr:to>
    <xdr:sp>
      <xdr:nvSpPr>
        <xdr:cNvPr id="110" name="TextBox 112"/>
        <xdr:cNvSpPr txBox="1">
          <a:spLocks noChangeArrowheads="1"/>
        </xdr:cNvSpPr>
      </xdr:nvSpPr>
      <xdr:spPr>
        <a:xfrm>
          <a:off x="685800" y="7858125"/>
          <a:ext cx="6067425"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17</xdr:row>
      <xdr:rowOff>0</xdr:rowOff>
    </xdr:from>
    <xdr:to>
      <xdr:col>9</xdr:col>
      <xdr:colOff>809625</xdr:colOff>
      <xdr:row>20</xdr:row>
      <xdr:rowOff>28575</xdr:rowOff>
    </xdr:to>
    <xdr:sp>
      <xdr:nvSpPr>
        <xdr:cNvPr id="111" name="TextBox 113"/>
        <xdr:cNvSpPr txBox="1">
          <a:spLocks noChangeArrowheads="1"/>
        </xdr:cNvSpPr>
      </xdr:nvSpPr>
      <xdr:spPr>
        <a:xfrm>
          <a:off x="371475" y="2819400"/>
          <a:ext cx="63627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RM1.79 million represents a decrease of 13.2% over the preceding quarter's profit before tax of RM2.07 million. The improve result for the preceding quarter was mainly due to aggressive promotional activities and launching of new products.</a:t>
          </a:r>
        </a:p>
      </xdr:txBody>
    </xdr:sp>
    <xdr:clientData/>
  </xdr:twoCellAnchor>
  <xdr:twoCellAnchor>
    <xdr:from>
      <xdr:col>1</xdr:col>
      <xdr:colOff>28575</xdr:colOff>
      <xdr:row>26</xdr:row>
      <xdr:rowOff>0</xdr:rowOff>
    </xdr:from>
    <xdr:to>
      <xdr:col>9</xdr:col>
      <xdr:colOff>809625</xdr:colOff>
      <xdr:row>29</xdr:row>
      <xdr:rowOff>28575</xdr:rowOff>
    </xdr:to>
    <xdr:sp>
      <xdr:nvSpPr>
        <xdr:cNvPr id="112" name="TextBox 114"/>
        <xdr:cNvSpPr txBox="1">
          <a:spLocks noChangeArrowheads="1"/>
        </xdr:cNvSpPr>
      </xdr:nvSpPr>
      <xdr:spPr>
        <a:xfrm>
          <a:off x="371475" y="4276725"/>
          <a:ext cx="63627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and taking into account the stiff competition in the beverages market, the Directors anticipate that the operating environment for the Group's core business in the next quarter will be competitive and challenging.</a:t>
          </a:r>
        </a:p>
      </xdr:txBody>
    </xdr:sp>
    <xdr:clientData/>
  </xdr:twoCellAnchor>
  <xdr:twoCellAnchor>
    <xdr:from>
      <xdr:col>1</xdr:col>
      <xdr:colOff>28575</xdr:colOff>
      <xdr:row>14</xdr:row>
      <xdr:rowOff>0</xdr:rowOff>
    </xdr:from>
    <xdr:to>
      <xdr:col>9</xdr:col>
      <xdr:colOff>828675</xdr:colOff>
      <xdr:row>14</xdr:row>
      <xdr:rowOff>0</xdr:rowOff>
    </xdr:to>
    <xdr:sp>
      <xdr:nvSpPr>
        <xdr:cNvPr id="113" name="TextBox 115"/>
        <xdr:cNvSpPr txBox="1">
          <a:spLocks noChangeArrowheads="1"/>
        </xdr:cNvSpPr>
      </xdr:nvSpPr>
      <xdr:spPr>
        <a:xfrm>
          <a:off x="371475" y="2333625"/>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48</xdr:row>
      <xdr:rowOff>0</xdr:rowOff>
    </xdr:from>
    <xdr:to>
      <xdr:col>9</xdr:col>
      <xdr:colOff>838200</xdr:colOff>
      <xdr:row>48</xdr:row>
      <xdr:rowOff>0</xdr:rowOff>
    </xdr:to>
    <xdr:sp>
      <xdr:nvSpPr>
        <xdr:cNvPr id="114" name="TextBox 117"/>
        <xdr:cNvSpPr txBox="1">
          <a:spLocks noChangeArrowheads="1"/>
        </xdr:cNvSpPr>
      </xdr:nvSpPr>
      <xdr:spPr>
        <a:xfrm>
          <a:off x="666750" y="7858125"/>
          <a:ext cx="6096000"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159</xdr:row>
      <xdr:rowOff>0</xdr:rowOff>
    </xdr:from>
    <xdr:to>
      <xdr:col>9</xdr:col>
      <xdr:colOff>828675</xdr:colOff>
      <xdr:row>159</xdr:row>
      <xdr:rowOff>0</xdr:rowOff>
    </xdr:to>
    <xdr:sp>
      <xdr:nvSpPr>
        <xdr:cNvPr id="115" name="TextBox 119"/>
        <xdr:cNvSpPr txBox="1">
          <a:spLocks noChangeArrowheads="1"/>
        </xdr:cNvSpPr>
      </xdr:nvSpPr>
      <xdr:spPr>
        <a:xfrm>
          <a:off x="666750" y="25869900"/>
          <a:ext cx="6086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41</xdr:row>
      <xdr:rowOff>161925</xdr:rowOff>
    </xdr:from>
    <xdr:to>
      <xdr:col>9</xdr:col>
      <xdr:colOff>857250</xdr:colOff>
      <xdr:row>44</xdr:row>
      <xdr:rowOff>28575</xdr:rowOff>
    </xdr:to>
    <xdr:sp>
      <xdr:nvSpPr>
        <xdr:cNvPr id="116" name="TextBox 121"/>
        <xdr:cNvSpPr txBox="1">
          <a:spLocks noChangeArrowheads="1"/>
        </xdr:cNvSpPr>
      </xdr:nvSpPr>
      <xdr:spPr>
        <a:xfrm>
          <a:off x="371475" y="6877050"/>
          <a:ext cx="64103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lower than the statutory tax rate mainly due to certain income not subject to tax and utilisation of tax losses.</a:t>
          </a:r>
        </a:p>
      </xdr:txBody>
    </xdr:sp>
    <xdr:clientData/>
  </xdr:twoCellAnchor>
  <xdr:twoCellAnchor>
    <xdr:from>
      <xdr:col>0</xdr:col>
      <xdr:colOff>333375</xdr:colOff>
      <xdr:row>98</xdr:row>
      <xdr:rowOff>0</xdr:rowOff>
    </xdr:from>
    <xdr:to>
      <xdr:col>9</xdr:col>
      <xdr:colOff>790575</xdr:colOff>
      <xdr:row>98</xdr:row>
      <xdr:rowOff>0</xdr:rowOff>
    </xdr:to>
    <xdr:sp>
      <xdr:nvSpPr>
        <xdr:cNvPr id="117" name="TextBox 122"/>
        <xdr:cNvSpPr txBox="1">
          <a:spLocks noChangeArrowheads="1"/>
        </xdr:cNvSpPr>
      </xdr:nvSpPr>
      <xdr:spPr>
        <a:xfrm>
          <a:off x="333375" y="15973425"/>
          <a:ext cx="6381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98</xdr:row>
      <xdr:rowOff>0</xdr:rowOff>
    </xdr:from>
    <xdr:to>
      <xdr:col>9</xdr:col>
      <xdr:colOff>809625</xdr:colOff>
      <xdr:row>98</xdr:row>
      <xdr:rowOff>0</xdr:rowOff>
    </xdr:to>
    <xdr:sp>
      <xdr:nvSpPr>
        <xdr:cNvPr id="118" name="TextBox 123"/>
        <xdr:cNvSpPr txBox="1">
          <a:spLocks noChangeArrowheads="1"/>
        </xdr:cNvSpPr>
      </xdr:nvSpPr>
      <xdr:spPr>
        <a:xfrm>
          <a:off x="371475" y="15973425"/>
          <a:ext cx="6362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98</xdr:row>
      <xdr:rowOff>0</xdr:rowOff>
    </xdr:from>
    <xdr:to>
      <xdr:col>9</xdr:col>
      <xdr:colOff>790575</xdr:colOff>
      <xdr:row>98</xdr:row>
      <xdr:rowOff>0</xdr:rowOff>
    </xdr:to>
    <xdr:sp>
      <xdr:nvSpPr>
        <xdr:cNvPr id="119" name="TextBox 124"/>
        <xdr:cNvSpPr txBox="1">
          <a:spLocks noChangeArrowheads="1"/>
        </xdr:cNvSpPr>
      </xdr:nvSpPr>
      <xdr:spPr>
        <a:xfrm>
          <a:off x="361950" y="15973425"/>
          <a:ext cx="635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98</xdr:row>
      <xdr:rowOff>0</xdr:rowOff>
    </xdr:from>
    <xdr:to>
      <xdr:col>9</xdr:col>
      <xdr:colOff>809625</xdr:colOff>
      <xdr:row>98</xdr:row>
      <xdr:rowOff>0</xdr:rowOff>
    </xdr:to>
    <xdr:sp>
      <xdr:nvSpPr>
        <xdr:cNvPr id="120" name="TextBox 125"/>
        <xdr:cNvSpPr txBox="1">
          <a:spLocks noChangeArrowheads="1"/>
        </xdr:cNvSpPr>
      </xdr:nvSpPr>
      <xdr:spPr>
        <a:xfrm>
          <a:off x="390525" y="15973425"/>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98</xdr:row>
      <xdr:rowOff>0</xdr:rowOff>
    </xdr:from>
    <xdr:to>
      <xdr:col>9</xdr:col>
      <xdr:colOff>790575</xdr:colOff>
      <xdr:row>98</xdr:row>
      <xdr:rowOff>0</xdr:rowOff>
    </xdr:to>
    <xdr:sp>
      <xdr:nvSpPr>
        <xdr:cNvPr id="121" name="TextBox 126"/>
        <xdr:cNvSpPr txBox="1">
          <a:spLocks noChangeArrowheads="1"/>
        </xdr:cNvSpPr>
      </xdr:nvSpPr>
      <xdr:spPr>
        <a:xfrm>
          <a:off x="371475" y="15973425"/>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19050</xdr:colOff>
      <xdr:row>100</xdr:row>
      <xdr:rowOff>0</xdr:rowOff>
    </xdr:from>
    <xdr:to>
      <xdr:col>9</xdr:col>
      <xdr:colOff>847725</xdr:colOff>
      <xdr:row>100</xdr:row>
      <xdr:rowOff>0</xdr:rowOff>
    </xdr:to>
    <xdr:sp>
      <xdr:nvSpPr>
        <xdr:cNvPr id="122" name="TextBox 128"/>
        <xdr:cNvSpPr txBox="1">
          <a:spLocks noChangeArrowheads="1"/>
        </xdr:cNvSpPr>
      </xdr:nvSpPr>
      <xdr:spPr>
        <a:xfrm>
          <a:off x="361950" y="162972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CIQ filed a motion for stay at the Court of Appeal and the Court than fixed all three matters (i.e. CIQ's appeal, Affin's application to strike out the appeal and CIQ's motion for stay) on 27th March 2006 for hearing. Upon CIQ's request, the court fixed the hearing of CIQ's motion for stay on 28th February 2006 which was subsequently adjourned to 29th March 2006.
</a:t>
          </a:r>
        </a:p>
      </xdr:txBody>
    </xdr:sp>
    <xdr:clientData/>
  </xdr:twoCellAnchor>
  <xdr:twoCellAnchor>
    <xdr:from>
      <xdr:col>2</xdr:col>
      <xdr:colOff>19050</xdr:colOff>
      <xdr:row>157</xdr:row>
      <xdr:rowOff>0</xdr:rowOff>
    </xdr:from>
    <xdr:to>
      <xdr:col>9</xdr:col>
      <xdr:colOff>828675</xdr:colOff>
      <xdr:row>158</xdr:row>
      <xdr:rowOff>19050</xdr:rowOff>
    </xdr:to>
    <xdr:sp>
      <xdr:nvSpPr>
        <xdr:cNvPr id="123" name="TextBox 130"/>
        <xdr:cNvSpPr txBox="1">
          <a:spLocks noChangeArrowheads="1"/>
        </xdr:cNvSpPr>
      </xdr:nvSpPr>
      <xdr:spPr>
        <a:xfrm>
          <a:off x="657225" y="25546050"/>
          <a:ext cx="609600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twoCellAnchor>
    <xdr:from>
      <xdr:col>2</xdr:col>
      <xdr:colOff>19050</xdr:colOff>
      <xdr:row>100</xdr:row>
      <xdr:rowOff>0</xdr:rowOff>
    </xdr:from>
    <xdr:to>
      <xdr:col>10</xdr:col>
      <xdr:colOff>0</xdr:colOff>
      <xdr:row>100</xdr:row>
      <xdr:rowOff>0</xdr:rowOff>
    </xdr:to>
    <xdr:sp>
      <xdr:nvSpPr>
        <xdr:cNvPr id="124" name="TextBox 131"/>
        <xdr:cNvSpPr txBox="1">
          <a:spLocks noChangeArrowheads="1"/>
        </xdr:cNvSpPr>
      </xdr:nvSpPr>
      <xdr:spPr>
        <a:xfrm>
          <a:off x="657225" y="162972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it's holding company provide an irrevocable Bank Guarantee in favour of Affin for the sum of RM0.621 million being half of the judgment sum that was obtained by Affin on 4th April 2003;</a:t>
          </a:r>
        </a:p>
      </xdr:txBody>
    </xdr:sp>
    <xdr:clientData/>
  </xdr:twoCellAnchor>
  <xdr:twoCellAnchor>
    <xdr:from>
      <xdr:col>2</xdr:col>
      <xdr:colOff>0</xdr:colOff>
      <xdr:row>100</xdr:row>
      <xdr:rowOff>0</xdr:rowOff>
    </xdr:from>
    <xdr:to>
      <xdr:col>10</xdr:col>
      <xdr:colOff>19050</xdr:colOff>
      <xdr:row>100</xdr:row>
      <xdr:rowOff>0</xdr:rowOff>
    </xdr:to>
    <xdr:sp>
      <xdr:nvSpPr>
        <xdr:cNvPr id="125" name="TextBox 132"/>
        <xdr:cNvSpPr txBox="1">
          <a:spLocks noChangeArrowheads="1"/>
        </xdr:cNvSpPr>
      </xdr:nvSpPr>
      <xdr:spPr>
        <a:xfrm>
          <a:off x="638175" y="1629727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2</xdr:col>
      <xdr:colOff>0</xdr:colOff>
      <xdr:row>100</xdr:row>
      <xdr:rowOff>0</xdr:rowOff>
    </xdr:from>
    <xdr:to>
      <xdr:col>9</xdr:col>
      <xdr:colOff>828675</xdr:colOff>
      <xdr:row>100</xdr:row>
      <xdr:rowOff>0</xdr:rowOff>
    </xdr:to>
    <xdr:sp>
      <xdr:nvSpPr>
        <xdr:cNvPr id="126" name="TextBox 133"/>
        <xdr:cNvSpPr txBox="1">
          <a:spLocks noChangeArrowheads="1"/>
        </xdr:cNvSpPr>
      </xdr:nvSpPr>
      <xdr:spPr>
        <a:xfrm>
          <a:off x="638175" y="1629727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all execution and/or enforcement of the judgment dated 4th April 2003 obtained by Affin against CIQ be stayed pending disposal of the appeal; and</a:t>
          </a:r>
        </a:p>
      </xdr:txBody>
    </xdr:sp>
    <xdr:clientData/>
  </xdr:twoCellAnchor>
  <xdr:twoCellAnchor>
    <xdr:from>
      <xdr:col>1</xdr:col>
      <xdr:colOff>19050</xdr:colOff>
      <xdr:row>54</xdr:row>
      <xdr:rowOff>0</xdr:rowOff>
    </xdr:from>
    <xdr:to>
      <xdr:col>9</xdr:col>
      <xdr:colOff>828675</xdr:colOff>
      <xdr:row>54</xdr:row>
      <xdr:rowOff>0</xdr:rowOff>
    </xdr:to>
    <xdr:sp>
      <xdr:nvSpPr>
        <xdr:cNvPr id="127" name="TextBox 134"/>
        <xdr:cNvSpPr txBox="1">
          <a:spLocks noChangeArrowheads="1"/>
        </xdr:cNvSpPr>
      </xdr:nvSpPr>
      <xdr:spPr>
        <a:xfrm>
          <a:off x="361950" y="882967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5th May 2006 in respect of the Proposed Sale and Leaseback of two (2) plots of leasehold land held under HS(M)13244A, PT20104 and HS(M)13245A, PT20105 in the Mukim of Kajang, District of Hulu Langat, Selangor Darul Ehsan together with the buildings erected thereon with Amanah Raya Berhad is currently in the process of implementating the proposal.</a:t>
          </a:r>
        </a:p>
      </xdr:txBody>
    </xdr:sp>
    <xdr:clientData/>
  </xdr:twoCellAnchor>
  <xdr:twoCellAnchor>
    <xdr:from>
      <xdr:col>1</xdr:col>
      <xdr:colOff>285750</xdr:colOff>
      <xdr:row>100</xdr:row>
      <xdr:rowOff>0</xdr:rowOff>
    </xdr:from>
    <xdr:to>
      <xdr:col>10</xdr:col>
      <xdr:colOff>19050</xdr:colOff>
      <xdr:row>100</xdr:row>
      <xdr:rowOff>0</xdr:rowOff>
    </xdr:to>
    <xdr:sp>
      <xdr:nvSpPr>
        <xdr:cNvPr id="128" name="TextBox 135"/>
        <xdr:cNvSpPr txBox="1">
          <a:spLocks noChangeArrowheads="1"/>
        </xdr:cNvSpPr>
      </xdr:nvSpPr>
      <xdr:spPr>
        <a:xfrm>
          <a:off x="628650" y="16297275"/>
          <a:ext cx="6181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the Company provide an irrevocable Bank Guarantee in favour of Affin for the sum of RM0.621 million being half of the judgment sum that was obtained by Affin on 23rd April 2003;</a:t>
          </a:r>
        </a:p>
      </xdr:txBody>
    </xdr:sp>
    <xdr:clientData/>
  </xdr:twoCellAnchor>
  <xdr:twoCellAnchor>
    <xdr:from>
      <xdr:col>1</xdr:col>
      <xdr:colOff>276225</xdr:colOff>
      <xdr:row>100</xdr:row>
      <xdr:rowOff>0</xdr:rowOff>
    </xdr:from>
    <xdr:to>
      <xdr:col>9</xdr:col>
      <xdr:colOff>847725</xdr:colOff>
      <xdr:row>100</xdr:row>
      <xdr:rowOff>0</xdr:rowOff>
    </xdr:to>
    <xdr:sp>
      <xdr:nvSpPr>
        <xdr:cNvPr id="129" name="TextBox 136"/>
        <xdr:cNvSpPr txBox="1">
          <a:spLocks noChangeArrowheads="1"/>
        </xdr:cNvSpPr>
      </xdr:nvSpPr>
      <xdr:spPr>
        <a:xfrm>
          <a:off x="619125" y="1629727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1</xdr:col>
      <xdr:colOff>19050</xdr:colOff>
      <xdr:row>45</xdr:row>
      <xdr:rowOff>142875</xdr:rowOff>
    </xdr:from>
    <xdr:to>
      <xdr:col>9</xdr:col>
      <xdr:colOff>838200</xdr:colOff>
      <xdr:row>47</xdr:row>
      <xdr:rowOff>28575</xdr:rowOff>
    </xdr:to>
    <xdr:sp>
      <xdr:nvSpPr>
        <xdr:cNvPr id="130" name="TextBox 138"/>
        <xdr:cNvSpPr txBox="1">
          <a:spLocks noChangeArrowheads="1"/>
        </xdr:cNvSpPr>
      </xdr:nvSpPr>
      <xdr:spPr>
        <a:xfrm>
          <a:off x="361950" y="7515225"/>
          <a:ext cx="6400800"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purchase or sales of unquoted investments and properties for the current quarter.</a:t>
          </a:r>
        </a:p>
      </xdr:txBody>
    </xdr:sp>
    <xdr:clientData/>
  </xdr:twoCellAnchor>
  <xdr:twoCellAnchor>
    <xdr:from>
      <xdr:col>1</xdr:col>
      <xdr:colOff>76200</xdr:colOff>
      <xdr:row>98</xdr:row>
      <xdr:rowOff>0</xdr:rowOff>
    </xdr:from>
    <xdr:to>
      <xdr:col>9</xdr:col>
      <xdr:colOff>828675</xdr:colOff>
      <xdr:row>100</xdr:row>
      <xdr:rowOff>28575</xdr:rowOff>
    </xdr:to>
    <xdr:sp>
      <xdr:nvSpPr>
        <xdr:cNvPr id="131" name="TextBox 139"/>
        <xdr:cNvSpPr txBox="1">
          <a:spLocks noChangeArrowheads="1"/>
        </xdr:cNvSpPr>
      </xdr:nvSpPr>
      <xdr:spPr>
        <a:xfrm>
          <a:off x="419100" y="15973425"/>
          <a:ext cx="6334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audited financial statement up to the date of this report except as disclosed below:-
</a:t>
          </a:r>
        </a:p>
      </xdr:txBody>
    </xdr:sp>
    <xdr:clientData/>
  </xdr:twoCellAnchor>
  <xdr:twoCellAnchor>
    <xdr:from>
      <xdr:col>2</xdr:col>
      <xdr:colOff>28575</xdr:colOff>
      <xdr:row>77</xdr:row>
      <xdr:rowOff>0</xdr:rowOff>
    </xdr:from>
    <xdr:to>
      <xdr:col>9</xdr:col>
      <xdr:colOff>828675</xdr:colOff>
      <xdr:row>81</xdr:row>
      <xdr:rowOff>47625</xdr:rowOff>
    </xdr:to>
    <xdr:sp>
      <xdr:nvSpPr>
        <xdr:cNvPr id="132" name="TextBox 140"/>
        <xdr:cNvSpPr txBox="1">
          <a:spLocks noChangeArrowheads="1"/>
        </xdr:cNvSpPr>
      </xdr:nvSpPr>
      <xdr:spPr>
        <a:xfrm>
          <a:off x="666750" y="12573000"/>
          <a:ext cx="6086475"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entered into foreign currency forward contracts to manage exposure to the currency risk for payables which are denominated in a currency other than the functional currency of the Group. The notional amount and maturity date of the foreign currency forward contracts outstanding as at 21st February 2007 are as follows:-</a:t>
          </a:r>
        </a:p>
      </xdr:txBody>
    </xdr:sp>
    <xdr:clientData/>
  </xdr:twoCellAnchor>
  <xdr:twoCellAnchor>
    <xdr:from>
      <xdr:col>2</xdr:col>
      <xdr:colOff>0</xdr:colOff>
      <xdr:row>90</xdr:row>
      <xdr:rowOff>0</xdr:rowOff>
    </xdr:from>
    <xdr:to>
      <xdr:col>9</xdr:col>
      <xdr:colOff>828675</xdr:colOff>
      <xdr:row>95</xdr:row>
      <xdr:rowOff>19050</xdr:rowOff>
    </xdr:to>
    <xdr:sp>
      <xdr:nvSpPr>
        <xdr:cNvPr id="133" name="TextBox 141"/>
        <xdr:cNvSpPr txBox="1">
          <a:spLocks noChangeArrowheads="1"/>
        </xdr:cNvSpPr>
      </xdr:nvSpPr>
      <xdr:spPr>
        <a:xfrm>
          <a:off x="638175" y="14678025"/>
          <a:ext cx="6115050"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foreign currency contracts are entered into to hedge the Group's purchases in foreign currencies, the contracted rates are used to convert the foreign currency amounts into Ringgit Malaysia. Any gains or losses arising from contracts entered into as hedges of anticipated future transactions are deferred until the dates of such transactions at which time they are included in the measurement of such transactions. </a:t>
          </a:r>
        </a:p>
      </xdr:txBody>
    </xdr:sp>
    <xdr:clientData/>
  </xdr:twoCellAnchor>
  <xdr:twoCellAnchor>
    <xdr:from>
      <xdr:col>2</xdr:col>
      <xdr:colOff>19050</xdr:colOff>
      <xdr:row>89</xdr:row>
      <xdr:rowOff>0</xdr:rowOff>
    </xdr:from>
    <xdr:to>
      <xdr:col>9</xdr:col>
      <xdr:colOff>790575</xdr:colOff>
      <xdr:row>89</xdr:row>
      <xdr:rowOff>19050</xdr:rowOff>
    </xdr:to>
    <xdr:sp>
      <xdr:nvSpPr>
        <xdr:cNvPr id="134" name="TextBox 142"/>
        <xdr:cNvSpPr txBox="1">
          <a:spLocks noChangeArrowheads="1"/>
        </xdr:cNvSpPr>
      </xdr:nvSpPr>
      <xdr:spPr>
        <a:xfrm>
          <a:off x="657225" y="14516100"/>
          <a:ext cx="6057900"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98</xdr:row>
      <xdr:rowOff>0</xdr:rowOff>
    </xdr:from>
    <xdr:to>
      <xdr:col>10</xdr:col>
      <xdr:colOff>19050</xdr:colOff>
      <xdr:row>98</xdr:row>
      <xdr:rowOff>0</xdr:rowOff>
    </xdr:to>
    <xdr:sp>
      <xdr:nvSpPr>
        <xdr:cNvPr id="135" name="TextBox 143"/>
        <xdr:cNvSpPr txBox="1">
          <a:spLocks noChangeArrowheads="1"/>
        </xdr:cNvSpPr>
      </xdr:nvSpPr>
      <xdr:spPr>
        <a:xfrm>
          <a:off x="409575" y="1597342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audited financial statement up to the date of this report except as disclosed below:-
</a:t>
          </a:r>
        </a:p>
      </xdr:txBody>
    </xdr:sp>
    <xdr:clientData/>
  </xdr:twoCellAnchor>
  <xdr:twoCellAnchor>
    <xdr:from>
      <xdr:col>2</xdr:col>
      <xdr:colOff>38100</xdr:colOff>
      <xdr:row>104</xdr:row>
      <xdr:rowOff>9525</xdr:rowOff>
    </xdr:from>
    <xdr:to>
      <xdr:col>9</xdr:col>
      <xdr:colOff>800100</xdr:colOff>
      <xdr:row>109</xdr:row>
      <xdr:rowOff>0</xdr:rowOff>
    </xdr:to>
    <xdr:sp>
      <xdr:nvSpPr>
        <xdr:cNvPr id="136" name="TextBox 144"/>
        <xdr:cNvSpPr txBox="1">
          <a:spLocks noChangeArrowheads="1"/>
        </xdr:cNvSpPr>
      </xdr:nvSpPr>
      <xdr:spPr>
        <a:xfrm>
          <a:off x="676275" y="16954500"/>
          <a:ext cx="6048375" cy="800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Court of Appeal on 21st and 22nd November 2006 allowed the Appellent appeal, set aside the Order for Specific Performance and dismissed the Cross-Appeal which was lodged by the Respondent. In the circumstances, unless the Respondent applies for leave to appeal to the Federal Court against the decision of the Court of Appeal, the claim by the Respondent against the Appellent stands dismissed.</a:t>
          </a:r>
        </a:p>
      </xdr:txBody>
    </xdr:sp>
    <xdr:clientData/>
  </xdr:twoCellAnchor>
  <xdr:twoCellAnchor>
    <xdr:from>
      <xdr:col>2</xdr:col>
      <xdr:colOff>19050</xdr:colOff>
      <xdr:row>111</xdr:row>
      <xdr:rowOff>9525</xdr:rowOff>
    </xdr:from>
    <xdr:to>
      <xdr:col>9</xdr:col>
      <xdr:colOff>819150</xdr:colOff>
      <xdr:row>114</xdr:row>
      <xdr:rowOff>19050</xdr:rowOff>
    </xdr:to>
    <xdr:sp>
      <xdr:nvSpPr>
        <xdr:cNvPr id="137" name="TextBox 145"/>
        <xdr:cNvSpPr txBox="1">
          <a:spLocks noChangeArrowheads="1"/>
        </xdr:cNvSpPr>
      </xdr:nvSpPr>
      <xdr:spPr>
        <a:xfrm>
          <a:off x="657225" y="18087975"/>
          <a:ext cx="608647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21st November 2006, the Court of Appeal dismissed the Appellent's appeal with costs. 
The liability on the construction cost of RM1.24 million and the estimated interest expenses have been fully provided by the Appellent at the balance sheet date.</a:t>
          </a:r>
        </a:p>
      </xdr:txBody>
    </xdr:sp>
    <xdr:clientData/>
  </xdr:twoCellAnchor>
  <xdr:twoCellAnchor>
    <xdr:from>
      <xdr:col>2</xdr:col>
      <xdr:colOff>19050</xdr:colOff>
      <xdr:row>116</xdr:row>
      <xdr:rowOff>142875</xdr:rowOff>
    </xdr:from>
    <xdr:to>
      <xdr:col>9</xdr:col>
      <xdr:colOff>828675</xdr:colOff>
      <xdr:row>121</xdr:row>
      <xdr:rowOff>0</xdr:rowOff>
    </xdr:to>
    <xdr:sp>
      <xdr:nvSpPr>
        <xdr:cNvPr id="138" name="TextBox 146"/>
        <xdr:cNvSpPr txBox="1">
          <a:spLocks noChangeArrowheads="1"/>
        </xdr:cNvSpPr>
      </xdr:nvSpPr>
      <xdr:spPr>
        <a:xfrm>
          <a:off x="657225" y="19030950"/>
          <a:ext cx="6096000" cy="6667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Shah Alam High Court has decided on 16th January 2007 that the matter should be referred to Arbitration and that the High Court does not have the jurisdiction to hear the case. The Claimant's solicitors are currently preparing the cause papers to commence the Arbitration process at the Kuala Lumpur Regional Arbitration Centre.</a:t>
          </a:r>
        </a:p>
      </xdr:txBody>
    </xdr:sp>
    <xdr:clientData/>
  </xdr:twoCellAnchor>
  <xdr:twoCellAnchor>
    <xdr:from>
      <xdr:col>2</xdr:col>
      <xdr:colOff>19050</xdr:colOff>
      <xdr:row>125</xdr:row>
      <xdr:rowOff>0</xdr:rowOff>
    </xdr:from>
    <xdr:to>
      <xdr:col>9</xdr:col>
      <xdr:colOff>838200</xdr:colOff>
      <xdr:row>130</xdr:row>
      <xdr:rowOff>19050</xdr:rowOff>
    </xdr:to>
    <xdr:sp>
      <xdr:nvSpPr>
        <xdr:cNvPr id="139" name="TextBox 147"/>
        <xdr:cNvSpPr txBox="1">
          <a:spLocks noChangeArrowheads="1"/>
        </xdr:cNvSpPr>
      </xdr:nvSpPr>
      <xdr:spPr>
        <a:xfrm>
          <a:off x="657225" y="20345400"/>
          <a:ext cx="6105525"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January 2007, the Kuala Lumpur High Court granted an Order of Interim Injunction in favour of the Plaintiff wherein the 3rd and 4th Defendants are not allowed to, inter-alia, manufacture, sell and/or distribute the Kickapoo Joy Juice Products pending the conclusion of the hearing of the Writ of Summons taken out by the Plaintiff against the 3rd and 4th Defendant.</a:t>
          </a:r>
        </a:p>
      </xdr:txBody>
    </xdr:sp>
    <xdr:clientData/>
  </xdr:twoCellAnchor>
  <xdr:twoCellAnchor>
    <xdr:from>
      <xdr:col>3</xdr:col>
      <xdr:colOff>0</xdr:colOff>
      <xdr:row>131</xdr:row>
      <xdr:rowOff>0</xdr:rowOff>
    </xdr:from>
    <xdr:to>
      <xdr:col>9</xdr:col>
      <xdr:colOff>742950</xdr:colOff>
      <xdr:row>134</xdr:row>
      <xdr:rowOff>19050</xdr:rowOff>
    </xdr:to>
    <xdr:sp>
      <xdr:nvSpPr>
        <xdr:cNvPr id="140" name="TextBox 148"/>
        <xdr:cNvSpPr txBox="1">
          <a:spLocks noChangeArrowheads="1"/>
        </xdr:cNvSpPr>
      </xdr:nvSpPr>
      <xdr:spPr>
        <a:xfrm>
          <a:off x="1038225" y="21316950"/>
          <a:ext cx="56292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Application to the High Court for a stay of Execution in respect of the Injunction ("Stay Application"); and</a:t>
          </a:r>
        </a:p>
      </xdr:txBody>
    </xdr:sp>
    <xdr:clientData/>
  </xdr:twoCellAnchor>
  <xdr:twoCellAnchor>
    <xdr:from>
      <xdr:col>2</xdr:col>
      <xdr:colOff>19050</xdr:colOff>
      <xdr:row>134</xdr:row>
      <xdr:rowOff>142875</xdr:rowOff>
    </xdr:from>
    <xdr:to>
      <xdr:col>9</xdr:col>
      <xdr:colOff>838200</xdr:colOff>
      <xdr:row>139</xdr:row>
      <xdr:rowOff>19050</xdr:rowOff>
    </xdr:to>
    <xdr:sp>
      <xdr:nvSpPr>
        <xdr:cNvPr id="141" name="TextBox 149"/>
        <xdr:cNvSpPr txBox="1">
          <a:spLocks noChangeArrowheads="1"/>
        </xdr:cNvSpPr>
      </xdr:nvSpPr>
      <xdr:spPr>
        <a:xfrm>
          <a:off x="657225" y="21945600"/>
          <a:ext cx="6105525"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Stay Application was scheduled on 22nd March 2007. The Plaintiff has also filed an Application to vary the Injunction Order granted by the High Court so as to extend the Injunction to include the Products in Tin-Can form as well. The Plaintiff's application will be heard together with the Stay Application.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view="pageBreakPreview" zoomScale="60" workbookViewId="0" topLeftCell="A2">
      <selection activeCell="B28" sqref="B28"/>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5.140625" style="1" customWidth="1"/>
    <col min="12" max="12" width="2.57421875" style="1" customWidth="1"/>
    <col min="13" max="13" width="9.140625" style="1" customWidth="1"/>
    <col min="14" max="15" width="10.140625" style="1" bestFit="1" customWidth="1"/>
    <col min="16" max="16384" width="9.140625" style="1" customWidth="1"/>
  </cols>
  <sheetData>
    <row r="1" ht="12.75">
      <c r="K1" s="54"/>
    </row>
    <row r="2" spans="1:5" ht="15.75">
      <c r="A2" s="16" t="s">
        <v>34</v>
      </c>
      <c r="B2" s="7"/>
      <c r="D2"/>
      <c r="E2" s="42" t="s">
        <v>89</v>
      </c>
    </row>
    <row r="3" spans="1:2" ht="12.75">
      <c r="A3" s="12" t="s">
        <v>1</v>
      </c>
      <c r="B3" s="8" t="s">
        <v>277</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278</v>
      </c>
    </row>
    <row r="7" ht="12.75">
      <c r="A7" s="4" t="s">
        <v>279</v>
      </c>
    </row>
    <row r="9" ht="18.75">
      <c r="A9" s="17" t="s">
        <v>209</v>
      </c>
    </row>
    <row r="10" ht="12.75">
      <c r="A10" s="4"/>
    </row>
    <row r="11" spans="5:11" ht="12.75">
      <c r="E11" s="80" t="s">
        <v>29</v>
      </c>
      <c r="F11" s="80"/>
      <c r="G11" s="80"/>
      <c r="I11" s="80" t="s">
        <v>32</v>
      </c>
      <c r="J11" s="80"/>
      <c r="K11" s="80"/>
    </row>
    <row r="12" spans="5:11" ht="12.75">
      <c r="E12" s="10" t="s">
        <v>27</v>
      </c>
      <c r="F12" s="10"/>
      <c r="G12" s="10" t="s">
        <v>27</v>
      </c>
      <c r="I12" s="10" t="s">
        <v>30</v>
      </c>
      <c r="J12" s="10"/>
      <c r="K12" s="10" t="s">
        <v>30</v>
      </c>
    </row>
    <row r="13" spans="5:11" ht="12.75">
      <c r="E13" s="10" t="s">
        <v>28</v>
      </c>
      <c r="F13" s="10"/>
      <c r="G13" s="10" t="s">
        <v>28</v>
      </c>
      <c r="I13" s="10" t="s">
        <v>31</v>
      </c>
      <c r="J13" s="10"/>
      <c r="K13" s="10" t="s">
        <v>31</v>
      </c>
    </row>
    <row r="14" spans="5:11" ht="12.75">
      <c r="E14" s="33" t="s">
        <v>280</v>
      </c>
      <c r="F14" s="33"/>
      <c r="G14" s="33" t="s">
        <v>281</v>
      </c>
      <c r="H14" s="2"/>
      <c r="I14" s="33" t="str">
        <f>+E14</f>
        <v>31.12.2006</v>
      </c>
      <c r="J14" s="33"/>
      <c r="K14" s="33" t="str">
        <f>+G14</f>
        <v>31.12.2005</v>
      </c>
    </row>
    <row r="15" spans="5:11" ht="12.75">
      <c r="E15" s="10" t="s">
        <v>33</v>
      </c>
      <c r="F15" s="2"/>
      <c r="G15" s="10" t="s">
        <v>33</v>
      </c>
      <c r="I15" s="10" t="s">
        <v>33</v>
      </c>
      <c r="J15" s="2"/>
      <c r="K15" s="10" t="s">
        <v>33</v>
      </c>
    </row>
    <row r="16" spans="14:16" ht="12.75">
      <c r="N16" s="6"/>
      <c r="O16" s="6"/>
      <c r="P16" s="6"/>
    </row>
    <row r="17" spans="2:16" ht="12.75">
      <c r="B17" s="1" t="s">
        <v>0</v>
      </c>
      <c r="E17" s="1">
        <v>64309</v>
      </c>
      <c r="G17" s="1">
        <v>61026</v>
      </c>
      <c r="I17" s="1">
        <v>132495</v>
      </c>
      <c r="K17" s="1">
        <v>117278</v>
      </c>
      <c r="N17" s="6"/>
      <c r="O17" s="6"/>
      <c r="P17" s="6"/>
    </row>
    <row r="18" spans="2:16" ht="12.75">
      <c r="B18" s="4" t="s">
        <v>4</v>
      </c>
      <c r="E18" s="3">
        <v>-37068</v>
      </c>
      <c r="F18" s="6"/>
      <c r="G18" s="3">
        <v>-38108</v>
      </c>
      <c r="I18" s="3">
        <v>-76368</v>
      </c>
      <c r="J18" s="6"/>
      <c r="K18" s="3">
        <v>-73309</v>
      </c>
      <c r="N18" s="6"/>
      <c r="O18" s="6"/>
      <c r="P18" s="6"/>
    </row>
    <row r="19" spans="14:16" ht="12.75">
      <c r="N19" s="6"/>
      <c r="O19" s="6"/>
      <c r="P19" s="6"/>
    </row>
    <row r="20" spans="2:16" ht="12.75">
      <c r="B20" s="4" t="s">
        <v>5</v>
      </c>
      <c r="E20" s="1">
        <f>SUM(E17:E18)</f>
        <v>27241</v>
      </c>
      <c r="G20" s="1">
        <f>SUM(G17:G18)</f>
        <v>22918</v>
      </c>
      <c r="I20" s="1">
        <f>SUM(I17:I18)</f>
        <v>56127</v>
      </c>
      <c r="K20" s="1">
        <f>SUM(K17:K18)</f>
        <v>43969</v>
      </c>
      <c r="N20" s="6"/>
      <c r="O20" s="6"/>
      <c r="P20" s="6"/>
    </row>
    <row r="21" spans="14:16" ht="12.75">
      <c r="N21" s="6"/>
      <c r="O21" s="6"/>
      <c r="P21" s="6"/>
    </row>
    <row r="22" spans="2:16" ht="12.75">
      <c r="B22" s="4" t="s">
        <v>166</v>
      </c>
      <c r="E22" s="1">
        <v>306</v>
      </c>
      <c r="G22" s="1">
        <v>8701</v>
      </c>
      <c r="I22" s="1">
        <v>859</v>
      </c>
      <c r="K22" s="1">
        <v>8768</v>
      </c>
      <c r="N22" s="6"/>
      <c r="O22" s="6"/>
      <c r="P22" s="6"/>
    </row>
    <row r="23" spans="2:21" ht="12.75">
      <c r="B23" s="4" t="s">
        <v>164</v>
      </c>
      <c r="E23" s="1">
        <v>-19271</v>
      </c>
      <c r="G23" s="1">
        <v>-16958</v>
      </c>
      <c r="I23" s="1">
        <v>-38733</v>
      </c>
      <c r="K23" s="1">
        <v>-29721</v>
      </c>
      <c r="N23" s="6"/>
      <c r="O23" s="6"/>
      <c r="P23" s="6"/>
      <c r="U23" s="4" t="s">
        <v>96</v>
      </c>
    </row>
    <row r="24" spans="2:21" ht="12.75">
      <c r="B24" s="4" t="s">
        <v>165</v>
      </c>
      <c r="E24" s="1">
        <v>-5285</v>
      </c>
      <c r="G24" s="1">
        <v>-19523</v>
      </c>
      <c r="I24" s="1">
        <v>-11996</v>
      </c>
      <c r="K24" s="1">
        <v>-25450</v>
      </c>
      <c r="N24" s="6"/>
      <c r="O24" s="6"/>
      <c r="P24" s="6"/>
      <c r="U24" s="4"/>
    </row>
    <row r="25" spans="2:16" ht="12.75">
      <c r="B25" s="4" t="s">
        <v>2</v>
      </c>
      <c r="E25" s="3">
        <v>-1197</v>
      </c>
      <c r="F25" s="6"/>
      <c r="G25" s="3">
        <v>-1594</v>
      </c>
      <c r="I25" s="3">
        <v>-2395</v>
      </c>
      <c r="J25" s="6"/>
      <c r="K25" s="3">
        <v>-2655</v>
      </c>
      <c r="N25" s="6"/>
      <c r="O25" s="6"/>
      <c r="P25" s="6"/>
    </row>
    <row r="26" spans="2:16" ht="12.75">
      <c r="B26" s="4"/>
      <c r="N26" s="6"/>
      <c r="O26" s="6"/>
      <c r="P26" s="6"/>
    </row>
    <row r="27" spans="2:16" ht="12.75">
      <c r="B27" s="4" t="s">
        <v>304</v>
      </c>
      <c r="E27" s="1">
        <f>SUM(E20:E25)</f>
        <v>1794</v>
      </c>
      <c r="G27" s="1">
        <f>SUM(G20:G25)</f>
        <v>-6456</v>
      </c>
      <c r="I27" s="1">
        <f>SUM(I20:I25)</f>
        <v>3862</v>
      </c>
      <c r="K27" s="1">
        <f>SUM(K20:K25)</f>
        <v>-5089</v>
      </c>
      <c r="N27" s="6"/>
      <c r="O27" s="6"/>
      <c r="P27" s="6"/>
    </row>
    <row r="28" spans="14:16" ht="12.75">
      <c r="N28" s="6"/>
      <c r="O28" s="6"/>
      <c r="P28" s="6"/>
    </row>
    <row r="29" spans="2:16" ht="12.75">
      <c r="B29" s="4" t="s">
        <v>199</v>
      </c>
      <c r="E29" s="43">
        <v>-336</v>
      </c>
      <c r="F29" s="6"/>
      <c r="G29" s="3">
        <v>113</v>
      </c>
      <c r="I29" s="43">
        <v>-628</v>
      </c>
      <c r="J29" s="6"/>
      <c r="K29" s="3">
        <v>-205</v>
      </c>
      <c r="N29" s="6"/>
      <c r="O29" s="6"/>
      <c r="P29" s="6"/>
    </row>
    <row r="30" spans="2:16" ht="12.75">
      <c r="B30" s="4"/>
      <c r="E30" s="6"/>
      <c r="F30" s="6"/>
      <c r="G30" s="6"/>
      <c r="I30" s="6"/>
      <c r="J30" s="6"/>
      <c r="K30" s="6"/>
      <c r="N30" s="6"/>
      <c r="O30" s="6"/>
      <c r="P30" s="6"/>
    </row>
    <row r="31" spans="2:16" ht="13.5" thickBot="1">
      <c r="B31" s="4" t="s">
        <v>303</v>
      </c>
      <c r="E31" s="9">
        <f>SUM(E26:E29)</f>
        <v>1458</v>
      </c>
      <c r="G31" s="9">
        <f>SUM(G26:G29)</f>
        <v>-6343</v>
      </c>
      <c r="I31" s="9">
        <f>SUM(I26:I29)</f>
        <v>3234</v>
      </c>
      <c r="K31" s="9">
        <f>SUM(K26:K29)</f>
        <v>-5294</v>
      </c>
      <c r="N31" s="6"/>
      <c r="O31" s="6"/>
      <c r="P31" s="6"/>
    </row>
    <row r="32" spans="2:16" ht="13.5" thickTop="1">
      <c r="B32" s="4"/>
      <c r="E32" s="44"/>
      <c r="I32" s="44"/>
      <c r="N32" s="6"/>
      <c r="O32" s="6"/>
      <c r="P32" s="6"/>
    </row>
    <row r="33" spans="2:16" ht="12.75">
      <c r="B33" s="4" t="s">
        <v>167</v>
      </c>
      <c r="N33" s="6"/>
      <c r="O33" s="6"/>
      <c r="P33" s="6"/>
    </row>
    <row r="34" spans="3:16" ht="12.75">
      <c r="C34" s="4" t="s">
        <v>168</v>
      </c>
      <c r="E34" s="1">
        <v>1458</v>
      </c>
      <c r="G34" s="1">
        <v>-6342</v>
      </c>
      <c r="I34" s="1">
        <v>3234</v>
      </c>
      <c r="K34" s="1">
        <v>-5284</v>
      </c>
      <c r="N34" s="6"/>
      <c r="O34" s="6"/>
      <c r="P34" s="6"/>
    </row>
    <row r="35" spans="3:16" ht="12.75">
      <c r="C35" s="4" t="s">
        <v>127</v>
      </c>
      <c r="E35" s="3">
        <v>0</v>
      </c>
      <c r="F35" s="6"/>
      <c r="G35" s="66">
        <v>-1</v>
      </c>
      <c r="I35" s="3">
        <v>0</v>
      </c>
      <c r="J35" s="6"/>
      <c r="K35" s="66">
        <v>-10</v>
      </c>
      <c r="N35" s="6"/>
      <c r="O35" s="6"/>
      <c r="P35" s="6"/>
    </row>
    <row r="36" spans="2:16" ht="12.75">
      <c r="B36" s="4"/>
      <c r="E36" s="6"/>
      <c r="F36" s="6"/>
      <c r="G36" s="6"/>
      <c r="I36" s="6"/>
      <c r="J36" s="6"/>
      <c r="K36" s="6"/>
      <c r="N36" s="6"/>
      <c r="O36" s="6"/>
      <c r="P36" s="6"/>
    </row>
    <row r="37" spans="2:16" ht="13.5" thickBot="1">
      <c r="B37" s="4"/>
      <c r="E37" s="9">
        <f>SUM(E34:E36)</f>
        <v>1458</v>
      </c>
      <c r="F37" s="6"/>
      <c r="G37" s="9">
        <f>SUM(G34:G36)</f>
        <v>-6343</v>
      </c>
      <c r="I37" s="9">
        <f>SUM(I34:I36)</f>
        <v>3234</v>
      </c>
      <c r="J37" s="6"/>
      <c r="K37" s="9">
        <f>SUM(K34:K36)</f>
        <v>-5294</v>
      </c>
      <c r="N37" s="6"/>
      <c r="O37" s="6"/>
      <c r="P37" s="6"/>
    </row>
    <row r="38" spans="14:16" ht="13.5" thickTop="1">
      <c r="N38" s="6"/>
      <c r="O38" s="6"/>
      <c r="P38" s="6"/>
    </row>
    <row r="39" spans="5:16" ht="12.75">
      <c r="E39" s="10" t="s">
        <v>90</v>
      </c>
      <c r="G39" s="10" t="s">
        <v>90</v>
      </c>
      <c r="I39" s="10" t="s">
        <v>90</v>
      </c>
      <c r="K39" s="10" t="s">
        <v>90</v>
      </c>
      <c r="N39" s="6"/>
      <c r="O39" s="6"/>
      <c r="P39" s="6"/>
    </row>
    <row r="40" ht="12.75">
      <c r="B40" s="4" t="s">
        <v>203</v>
      </c>
    </row>
    <row r="41" ht="12.75">
      <c r="B41" s="69" t="s">
        <v>202</v>
      </c>
    </row>
    <row r="42" spans="2:12" ht="12.75">
      <c r="B42" s="5" t="s">
        <v>1</v>
      </c>
      <c r="C42" s="4" t="s">
        <v>106</v>
      </c>
      <c r="E42" s="45">
        <f>+'NTA-B'!G155</f>
        <v>1.124939239392934</v>
      </c>
      <c r="F42" s="38"/>
      <c r="G42" s="34">
        <f>+'NTA-B'!H155</f>
        <v>-4.893254222379964</v>
      </c>
      <c r="H42" s="49"/>
      <c r="I42" s="45">
        <f>+'NTA-B'!I155</f>
        <v>2.4952355968427633</v>
      </c>
      <c r="J42" s="38"/>
      <c r="K42" s="34">
        <f>+'NTA-B'!J155</f>
        <v>-4.076940288718974</v>
      </c>
      <c r="L42" s="5"/>
    </row>
    <row r="43" spans="2:11" ht="12.75">
      <c r="B43" s="5" t="s">
        <v>1</v>
      </c>
      <c r="C43" s="4" t="s">
        <v>107</v>
      </c>
      <c r="E43" s="45">
        <v>0</v>
      </c>
      <c r="F43" s="38"/>
      <c r="G43" s="34">
        <v>0</v>
      </c>
      <c r="H43" s="38"/>
      <c r="I43" s="45">
        <v>0</v>
      </c>
      <c r="J43" s="38"/>
      <c r="K43" s="34">
        <v>0</v>
      </c>
    </row>
    <row r="44" spans="2:11" ht="12.75">
      <c r="B44" s="5"/>
      <c r="C44" s="4"/>
      <c r="E44" s="45"/>
      <c r="F44" s="38"/>
      <c r="G44" s="34"/>
      <c r="H44" s="38"/>
      <c r="I44" s="45"/>
      <c r="J44" s="38"/>
      <c r="K44" s="34"/>
    </row>
    <row r="45" spans="2:11" ht="12.75">
      <c r="B45" s="4" t="s">
        <v>159</v>
      </c>
      <c r="C45" s="4"/>
      <c r="E45" s="45"/>
      <c r="F45" s="38"/>
      <c r="G45" s="34"/>
      <c r="H45" s="38"/>
      <c r="I45" s="45"/>
      <c r="J45" s="38"/>
      <c r="K45" s="34"/>
    </row>
    <row r="46" spans="2:11" ht="12.75">
      <c r="B46" s="5"/>
      <c r="C46" s="4"/>
      <c r="E46" s="45"/>
      <c r="F46" s="38"/>
      <c r="G46" s="34"/>
      <c r="H46" s="38"/>
      <c r="I46" s="45"/>
      <c r="J46" s="38"/>
      <c r="K46" s="34"/>
    </row>
    <row r="47" spans="2:11" ht="12.75">
      <c r="B47" s="5"/>
      <c r="C47" s="4"/>
      <c r="E47" s="45"/>
      <c r="F47" s="38"/>
      <c r="G47" s="34"/>
      <c r="H47" s="38"/>
      <c r="I47" s="45"/>
      <c r="J47" s="38"/>
      <c r="K47" s="34"/>
    </row>
    <row r="48" spans="2:11" ht="12.75">
      <c r="B48" s="8"/>
      <c r="C48" s="4"/>
      <c r="E48" s="45"/>
      <c r="F48" s="38"/>
      <c r="G48" s="34"/>
      <c r="H48" s="38"/>
      <c r="I48" s="45"/>
      <c r="J48" s="38"/>
      <c r="K48" s="34"/>
    </row>
    <row r="49" spans="2:11" ht="12.75">
      <c r="B49" s="8"/>
      <c r="C49" s="4"/>
      <c r="E49" s="45"/>
      <c r="F49" s="38"/>
      <c r="G49" s="34"/>
      <c r="H49" s="38"/>
      <c r="I49" s="45"/>
      <c r="J49" s="38"/>
      <c r="K49" s="34"/>
    </row>
    <row r="50" spans="2:11" ht="12.75">
      <c r="B50" s="8"/>
      <c r="C50" s="4"/>
      <c r="E50" s="45"/>
      <c r="F50" s="38"/>
      <c r="G50" s="34"/>
      <c r="H50" s="38"/>
      <c r="I50" s="45"/>
      <c r="J50" s="38"/>
      <c r="K50" s="34"/>
    </row>
  </sheetData>
  <mergeCells count="2">
    <mergeCell ref="E11:G11"/>
    <mergeCell ref="I11:K11"/>
  </mergeCells>
  <printOptions horizontalCentered="1"/>
  <pageMargins left="0.75" right="0.75" top="0.5" bottom="0.5" header="0.5" footer="0.5"/>
  <pageSetup fitToHeight="1" fitToWidth="1" horizontalDpi="600" verticalDpi="600" orientation="portrait"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view="pageBreakPreview" zoomScale="60" workbookViewId="0" topLeftCell="A21">
      <selection activeCell="G46" sqref="G46"/>
    </sheetView>
  </sheetViews>
  <sheetFormatPr defaultColWidth="9.140625" defaultRowHeight="12.75"/>
  <cols>
    <col min="1" max="1" width="3.140625" style="1" customWidth="1"/>
    <col min="2" max="3" width="9.140625" style="1" customWidth="1"/>
    <col min="4" max="4" width="12.00390625" style="1" customWidth="1"/>
    <col min="5" max="5" width="12.57421875" style="1" customWidth="1"/>
    <col min="6" max="6" width="9.57421875" style="1" customWidth="1"/>
    <col min="7" max="7" width="13.8515625" style="1" customWidth="1"/>
    <col min="8" max="8" width="3.28125" style="1" customWidth="1"/>
    <col min="9" max="9" width="13.00390625" style="1" customWidth="1"/>
    <col min="10" max="10" width="6.421875" style="1" customWidth="1"/>
    <col min="11" max="11" width="9.140625" style="1" customWidth="1"/>
    <col min="12" max="12" width="10.140625" style="1" bestFit="1" customWidth="1"/>
    <col min="13" max="16384" width="9.140625" style="1" customWidth="1"/>
  </cols>
  <sheetData>
    <row r="1" spans="9:10" ht="12.75">
      <c r="I1" s="81"/>
      <c r="J1" s="81"/>
    </row>
    <row r="2" spans="1:5" ht="15.75">
      <c r="A2" s="16" t="s">
        <v>34</v>
      </c>
      <c r="E2" s="42" t="s">
        <v>89</v>
      </c>
    </row>
    <row r="3" spans="1:2" ht="12.75">
      <c r="A3" s="30" t="s">
        <v>1</v>
      </c>
      <c r="B3" s="8" t="str">
        <f>+'IS'!B3</f>
        <v>Quarterly Report on consolidated results for the second financial quarter ended 31st December 2006</v>
      </c>
    </row>
    <row r="4" spans="1:10" ht="13.5" thickBot="1">
      <c r="A4" s="31"/>
      <c r="B4" s="32"/>
      <c r="C4" s="11"/>
      <c r="D4" s="11"/>
      <c r="E4" s="11"/>
      <c r="F4" s="11"/>
      <c r="G4" s="11"/>
      <c r="H4" s="11"/>
      <c r="I4" s="11"/>
      <c r="J4" s="11"/>
    </row>
    <row r="6" ht="18.75">
      <c r="A6" s="17" t="s">
        <v>119</v>
      </c>
    </row>
    <row r="7" ht="12.75">
      <c r="A7" s="4"/>
    </row>
    <row r="8" spans="1:9" ht="12.75">
      <c r="A8" s="4"/>
      <c r="G8" s="10" t="s">
        <v>35</v>
      </c>
      <c r="I8" s="10" t="s">
        <v>37</v>
      </c>
    </row>
    <row r="9" spans="1:9" ht="12.75">
      <c r="A9" s="4"/>
      <c r="G9" s="10" t="s">
        <v>36</v>
      </c>
      <c r="I9" s="10" t="s">
        <v>36</v>
      </c>
    </row>
    <row r="10" spans="1:9" ht="12.75">
      <c r="A10" s="4"/>
      <c r="G10" s="33" t="str">
        <f>+'IS'!I14</f>
        <v>31.12.2006</v>
      </c>
      <c r="I10" s="33" t="s">
        <v>160</v>
      </c>
    </row>
    <row r="11" spans="7:9" ht="12.75">
      <c r="G11" s="10" t="s">
        <v>33</v>
      </c>
      <c r="I11" s="10" t="s">
        <v>33</v>
      </c>
    </row>
    <row r="12" spans="1:9" ht="12.75">
      <c r="A12" s="64" t="s">
        <v>170</v>
      </c>
      <c r="G12" s="10"/>
      <c r="I12" s="10"/>
    </row>
    <row r="13" spans="7:9" ht="12.75">
      <c r="G13" s="10"/>
      <c r="I13" s="10"/>
    </row>
    <row r="14" ht="12.75">
      <c r="A14" s="64" t="s">
        <v>117</v>
      </c>
    </row>
    <row r="15" spans="2:9" ht="12.75">
      <c r="B15" s="1" t="s">
        <v>6</v>
      </c>
      <c r="G15" s="1">
        <f>85173+139</f>
        <v>85312</v>
      </c>
      <c r="I15" s="1">
        <f>78730+282</f>
        <v>79012</v>
      </c>
    </row>
    <row r="16" spans="2:9" ht="12.75">
      <c r="B16" s="4" t="s">
        <v>8</v>
      </c>
      <c r="G16" s="1">
        <v>21</v>
      </c>
      <c r="I16" s="1">
        <v>21</v>
      </c>
    </row>
    <row r="17" spans="2:9" ht="12.75">
      <c r="B17" s="4" t="s">
        <v>205</v>
      </c>
      <c r="G17" s="1">
        <v>47548</v>
      </c>
      <c r="I17" s="1">
        <v>47548</v>
      </c>
    </row>
    <row r="18" spans="2:9" ht="12.75">
      <c r="B18" s="4" t="s">
        <v>7</v>
      </c>
      <c r="G18" s="1">
        <v>5040</v>
      </c>
      <c r="I18" s="1">
        <v>5200</v>
      </c>
    </row>
    <row r="19" spans="2:9" ht="12.75">
      <c r="B19" s="4" t="s">
        <v>206</v>
      </c>
      <c r="G19" s="44">
        <v>4424</v>
      </c>
      <c r="I19" s="1">
        <v>4424</v>
      </c>
    </row>
    <row r="20" spans="1:9" ht="12.75">
      <c r="A20" s="4"/>
      <c r="G20" s="35">
        <f>SUM(G15:G19)</f>
        <v>142345</v>
      </c>
      <c r="I20" s="35">
        <f>SUM(I15:I19)</f>
        <v>136205</v>
      </c>
    </row>
    <row r="21" ht="12.75">
      <c r="A21" s="44"/>
    </row>
    <row r="22" ht="12.75">
      <c r="A22" s="64" t="s">
        <v>81</v>
      </c>
    </row>
    <row r="23" spans="2:9" ht="12.75">
      <c r="B23" s="4" t="s">
        <v>9</v>
      </c>
      <c r="G23" s="6">
        <v>21595</v>
      </c>
      <c r="H23" s="6"/>
      <c r="I23" s="6">
        <v>18626</v>
      </c>
    </row>
    <row r="24" spans="2:9" ht="12.75">
      <c r="B24" s="4" t="s">
        <v>177</v>
      </c>
      <c r="G24" s="6">
        <v>58656</v>
      </c>
      <c r="H24" s="6"/>
      <c r="I24" s="6">
        <v>47550</v>
      </c>
    </row>
    <row r="25" spans="2:9" ht="12.75">
      <c r="B25" s="4" t="s">
        <v>204</v>
      </c>
      <c r="G25" s="6">
        <v>4278</v>
      </c>
      <c r="H25" s="6"/>
      <c r="I25" s="6">
        <v>5606</v>
      </c>
    </row>
    <row r="26" spans="2:9" ht="12.75">
      <c r="B26" s="4" t="s">
        <v>178</v>
      </c>
      <c r="G26" s="6">
        <v>1622</v>
      </c>
      <c r="H26" s="6"/>
      <c r="I26" s="6">
        <v>3849</v>
      </c>
    </row>
    <row r="27" spans="2:9" ht="12.75">
      <c r="B27" s="4" t="s">
        <v>80</v>
      </c>
      <c r="G27" s="6">
        <v>686</v>
      </c>
      <c r="H27" s="6"/>
      <c r="I27" s="6">
        <v>986</v>
      </c>
    </row>
    <row r="28" spans="2:9" ht="12.75">
      <c r="B28" s="4" t="s">
        <v>208</v>
      </c>
      <c r="G28" s="6">
        <v>4205</v>
      </c>
      <c r="H28" s="6"/>
      <c r="I28" s="6">
        <v>7977</v>
      </c>
    </row>
    <row r="29" spans="7:9" ht="12.75">
      <c r="G29" s="35">
        <f>SUM(G23:G28)</f>
        <v>91042</v>
      </c>
      <c r="H29" s="6"/>
      <c r="I29" s="35">
        <f>SUM(I23:I28)</f>
        <v>84594</v>
      </c>
    </row>
    <row r="30" spans="7:9" ht="12.75">
      <c r="G30" s="6"/>
      <c r="I30" s="6"/>
    </row>
    <row r="31" spans="1:9" ht="13.5" thickBot="1">
      <c r="A31" s="64" t="s">
        <v>169</v>
      </c>
      <c r="G31" s="9">
        <f>+G29+G20</f>
        <v>233387</v>
      </c>
      <c r="I31" s="9">
        <f>+I29+I20</f>
        <v>220799</v>
      </c>
    </row>
    <row r="32" ht="13.5" thickTop="1"/>
    <row r="33" ht="12.75">
      <c r="A33" s="64" t="s">
        <v>171</v>
      </c>
    </row>
    <row r="35" ht="12.75">
      <c r="A35" s="64" t="s">
        <v>175</v>
      </c>
    </row>
    <row r="36" ht="12.75">
      <c r="A36" s="65" t="s">
        <v>176</v>
      </c>
    </row>
    <row r="37" spans="2:9" ht="12.75">
      <c r="B37" s="4" t="s">
        <v>11</v>
      </c>
      <c r="G37" s="1">
        <v>129607</v>
      </c>
      <c r="I37" s="1">
        <v>129607</v>
      </c>
    </row>
    <row r="38" spans="2:9" ht="12.75">
      <c r="B38" s="4" t="s">
        <v>12</v>
      </c>
      <c r="G38" s="43">
        <f>+SE!J31-SE!E31</f>
        <v>-44921</v>
      </c>
      <c r="I38" s="3">
        <v>-48155</v>
      </c>
    </row>
    <row r="39" spans="2:9" ht="12.75">
      <c r="B39" s="4"/>
      <c r="G39" s="44">
        <f>SUM(G37:G38)</f>
        <v>84686</v>
      </c>
      <c r="I39" s="1">
        <f>SUM(I37:I38)</f>
        <v>81452</v>
      </c>
    </row>
    <row r="40" spans="1:9" ht="12.75">
      <c r="A40" s="64" t="s">
        <v>26</v>
      </c>
      <c r="G40" s="1">
        <v>1080</v>
      </c>
      <c r="I40" s="1">
        <v>1080</v>
      </c>
    </row>
    <row r="41" spans="1:9" ht="12.75">
      <c r="A41" s="64" t="s">
        <v>172</v>
      </c>
      <c r="G41" s="35">
        <f>SUM(G39:G40)</f>
        <v>85766</v>
      </c>
      <c r="I41" s="35">
        <f>SUM(I39:I40)</f>
        <v>82532</v>
      </c>
    </row>
    <row r="42" ht="12.75">
      <c r="A42" s="4"/>
    </row>
    <row r="43" ht="12.75">
      <c r="A43" s="64" t="s">
        <v>173</v>
      </c>
    </row>
    <row r="44" spans="2:9" ht="12.75">
      <c r="B44" s="4" t="s">
        <v>237</v>
      </c>
      <c r="G44" s="1">
        <v>7374</v>
      </c>
      <c r="I44" s="1">
        <f>3572+25</f>
        <v>3597</v>
      </c>
    </row>
    <row r="45" spans="2:9" ht="12.75">
      <c r="B45" s="4" t="s">
        <v>142</v>
      </c>
      <c r="G45" s="1">
        <v>7265</v>
      </c>
      <c r="I45" s="1">
        <v>7896</v>
      </c>
    </row>
    <row r="46" spans="2:9" ht="12.75">
      <c r="B46" s="4" t="s">
        <v>207</v>
      </c>
      <c r="G46" s="1">
        <v>8113</v>
      </c>
      <c r="I46" s="1">
        <f>5586+2435</f>
        <v>8021</v>
      </c>
    </row>
    <row r="47" spans="7:9" ht="12.75">
      <c r="G47" s="35">
        <f>SUM(G44:G46)</f>
        <v>22752</v>
      </c>
      <c r="I47" s="35">
        <f>SUM(I44:I46)</f>
        <v>19514</v>
      </c>
    </row>
    <row r="48" spans="7:9" ht="12.75">
      <c r="G48" s="6"/>
      <c r="I48" s="6"/>
    </row>
    <row r="49" ht="12.75">
      <c r="A49" s="64" t="s">
        <v>10</v>
      </c>
    </row>
    <row r="50" spans="2:9" ht="12.75">
      <c r="B50" s="4" t="s">
        <v>179</v>
      </c>
      <c r="G50" s="6">
        <v>28007</v>
      </c>
      <c r="H50" s="6"/>
      <c r="I50" s="6">
        <v>20472</v>
      </c>
    </row>
    <row r="51" spans="2:9" ht="12.75">
      <c r="B51" s="4" t="s">
        <v>198</v>
      </c>
      <c r="G51" s="6">
        <f>20671</f>
        <v>20671</v>
      </c>
      <c r="H51" s="6"/>
      <c r="I51" s="6">
        <v>28320</v>
      </c>
    </row>
    <row r="52" spans="2:9" ht="12.75">
      <c r="B52" s="4" t="s">
        <v>142</v>
      </c>
      <c r="G52" s="6">
        <v>2187</v>
      </c>
      <c r="H52" s="6"/>
      <c r="I52" s="6">
        <v>3098</v>
      </c>
    </row>
    <row r="53" spans="2:9" ht="12.75">
      <c r="B53" s="4" t="s">
        <v>79</v>
      </c>
      <c r="G53" s="6">
        <v>1953</v>
      </c>
      <c r="H53" s="6"/>
      <c r="I53" s="6">
        <v>4686</v>
      </c>
    </row>
    <row r="54" spans="2:9" ht="12.75">
      <c r="B54" s="4" t="s">
        <v>237</v>
      </c>
      <c r="G54" s="6">
        <v>71728</v>
      </c>
      <c r="H54" s="6"/>
      <c r="I54" s="6">
        <v>61915</v>
      </c>
    </row>
    <row r="55" spans="2:9" ht="12.75">
      <c r="B55" s="4" t="s">
        <v>3</v>
      </c>
      <c r="G55" s="6">
        <v>323</v>
      </c>
      <c r="H55" s="6"/>
      <c r="I55" s="6">
        <v>262</v>
      </c>
    </row>
    <row r="56" spans="7:9" ht="12.75">
      <c r="G56" s="35">
        <f>SUM(G50:G55)</f>
        <v>124869</v>
      </c>
      <c r="I56" s="35">
        <f>SUM(I50:I55)</f>
        <v>118753</v>
      </c>
    </row>
    <row r="58" spans="1:9" ht="12.75">
      <c r="A58" s="64" t="s">
        <v>174</v>
      </c>
      <c r="G58" s="3">
        <f>+G56+G47</f>
        <v>147621</v>
      </c>
      <c r="I58" s="3">
        <f>+I56+I47</f>
        <v>138267</v>
      </c>
    </row>
    <row r="60" spans="1:9" ht="13.5" thickBot="1">
      <c r="A60" s="64" t="s">
        <v>171</v>
      </c>
      <c r="G60" s="9">
        <f>+G58+G41</f>
        <v>233387</v>
      </c>
      <c r="I60" s="9">
        <f>+I58+I41</f>
        <v>220799</v>
      </c>
    </row>
    <row r="61" ht="13.5" thickTop="1"/>
    <row r="62" spans="1:9" ht="12.75">
      <c r="A62" s="4" t="s">
        <v>156</v>
      </c>
      <c r="G62" s="45">
        <f>+G41/G37</f>
        <v>0.6617389492851466</v>
      </c>
      <c r="I62" s="45">
        <f>+I41/I37</f>
        <v>0.636786593316719</v>
      </c>
    </row>
    <row r="63" spans="1:9" ht="12.75">
      <c r="A63" s="4"/>
      <c r="G63" s="45"/>
      <c r="I63" s="34"/>
    </row>
    <row r="65" ht="12.75">
      <c r="A65" s="5"/>
    </row>
    <row r="66" ht="12.75">
      <c r="A66" s="4"/>
    </row>
    <row r="68" spans="2:9" ht="12.75">
      <c r="B68" s="4"/>
      <c r="G68" s="34"/>
      <c r="I68" s="34"/>
    </row>
    <row r="70" spans="7:9" ht="12.75">
      <c r="G70" s="1">
        <f>+G60-G31</f>
        <v>0</v>
      </c>
      <c r="I70" s="1">
        <f>+I60-I31</f>
        <v>0</v>
      </c>
    </row>
  </sheetData>
  <mergeCells count="1">
    <mergeCell ref="I1:J1"/>
  </mergeCells>
  <printOptions horizontalCentered="1"/>
  <pageMargins left="0.75" right="0.75" top="0.5" bottom="0.5" header="0.5" footer="0.5"/>
  <pageSetup fitToHeight="1" fitToWidth="1" horizontalDpi="600" verticalDpi="600" orientation="portrait" paperSize="9" scale="8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view="pageBreakPreview" zoomScale="60" workbookViewId="0" topLeftCell="A1">
      <selection activeCell="A17" sqref="A17"/>
    </sheetView>
  </sheetViews>
  <sheetFormatPr defaultColWidth="9.140625" defaultRowHeight="12.75"/>
  <cols>
    <col min="1" max="1" width="4.8515625" style="1" customWidth="1"/>
    <col min="2" max="2" width="9.140625" style="1" customWidth="1"/>
    <col min="3" max="3" width="14.7109375" style="1" customWidth="1"/>
    <col min="4" max="4" width="5.28125" style="1" customWidth="1"/>
    <col min="5" max="5" width="10.57421875" style="1" bestFit="1" customWidth="1"/>
    <col min="6" max="6" width="9.421875" style="1" bestFit="1" customWidth="1"/>
    <col min="7" max="7" width="17.7109375" style="1" customWidth="1"/>
    <col min="8" max="8" width="10.421875" style="1" customWidth="1"/>
    <col min="9" max="9" width="13.28125" style="1" bestFit="1" customWidth="1"/>
    <col min="10" max="10" width="9.8515625" style="1" bestFit="1" customWidth="1"/>
    <col min="11" max="12" width="10.421875" style="1" bestFit="1" customWidth="1"/>
    <col min="13" max="16384" width="9.140625" style="1" customWidth="1"/>
  </cols>
  <sheetData>
    <row r="1" spans="9:10" ht="12.75">
      <c r="I1" s="82"/>
      <c r="J1" s="82"/>
    </row>
    <row r="2" spans="1:5" ht="15.75">
      <c r="A2" s="29" t="s">
        <v>34</v>
      </c>
      <c r="E2" s="42" t="s">
        <v>89</v>
      </c>
    </row>
    <row r="3" spans="1:2" ht="12.75">
      <c r="A3" s="30" t="s">
        <v>1</v>
      </c>
      <c r="B3" s="4" t="str">
        <f>+CFS!B2</f>
        <v>Quarterly Report on consolidated results for the second financial quarter ended 31st December 2006</v>
      </c>
    </row>
    <row r="4" spans="1:12" ht="13.5" thickBot="1">
      <c r="A4" s="31"/>
      <c r="B4" s="32"/>
      <c r="C4" s="11"/>
      <c r="D4" s="11"/>
      <c r="E4" s="11"/>
      <c r="F4" s="11"/>
      <c r="G4" s="11"/>
      <c r="H4" s="11"/>
      <c r="I4" s="11"/>
      <c r="J4" s="11"/>
      <c r="K4" s="11"/>
      <c r="L4" s="11"/>
    </row>
    <row r="6" ht="18.75">
      <c r="A6" s="17" t="s">
        <v>121</v>
      </c>
    </row>
    <row r="8" ht="12.75">
      <c r="E8" s="5" t="s">
        <v>184</v>
      </c>
    </row>
    <row r="9" spans="6:9" ht="12.75">
      <c r="F9" s="5" t="s">
        <v>185</v>
      </c>
      <c r="G9" s="4" t="s">
        <v>183</v>
      </c>
      <c r="H9" s="5" t="s">
        <v>186</v>
      </c>
      <c r="I9" s="4" t="s">
        <v>187</v>
      </c>
    </row>
    <row r="10" spans="5:12" ht="12.75">
      <c r="E10" s="2" t="s">
        <v>21</v>
      </c>
      <c r="F10" s="2" t="s">
        <v>21</v>
      </c>
      <c r="G10" s="10" t="s">
        <v>94</v>
      </c>
      <c r="H10" s="10" t="s">
        <v>98</v>
      </c>
      <c r="I10" s="10" t="s">
        <v>112</v>
      </c>
      <c r="J10" s="2"/>
      <c r="K10" s="10" t="s">
        <v>180</v>
      </c>
      <c r="L10" s="10" t="s">
        <v>25</v>
      </c>
    </row>
    <row r="11" spans="5:12" ht="12.75">
      <c r="E11" s="2" t="s">
        <v>22</v>
      </c>
      <c r="F11" s="2" t="s">
        <v>23</v>
      </c>
      <c r="G11" s="10" t="s">
        <v>95</v>
      </c>
      <c r="H11" s="2" t="s">
        <v>24</v>
      </c>
      <c r="I11" s="10" t="s">
        <v>113</v>
      </c>
      <c r="J11" s="2" t="s">
        <v>25</v>
      </c>
      <c r="K11" s="10" t="s">
        <v>181</v>
      </c>
      <c r="L11" s="10" t="s">
        <v>182</v>
      </c>
    </row>
    <row r="12" spans="5:12" ht="12.75">
      <c r="E12" s="10" t="s">
        <v>33</v>
      </c>
      <c r="F12" s="10" t="s">
        <v>33</v>
      </c>
      <c r="G12" s="10" t="s">
        <v>33</v>
      </c>
      <c r="H12" s="10" t="s">
        <v>33</v>
      </c>
      <c r="I12" s="10" t="s">
        <v>33</v>
      </c>
      <c r="J12" s="10" t="s">
        <v>33</v>
      </c>
      <c r="K12" s="10" t="s">
        <v>33</v>
      </c>
      <c r="L12" s="10" t="s">
        <v>33</v>
      </c>
    </row>
    <row r="13" spans="5:10" ht="12.75">
      <c r="E13" s="2"/>
      <c r="F13" s="2"/>
      <c r="G13" s="2"/>
      <c r="H13" s="2"/>
      <c r="I13" s="2"/>
      <c r="J13" s="2"/>
    </row>
    <row r="14" spans="1:12" ht="12.75">
      <c r="A14" s="4" t="s">
        <v>191</v>
      </c>
      <c r="B14" s="4"/>
      <c r="E14" s="1">
        <v>129607</v>
      </c>
      <c r="F14" s="1">
        <v>1156</v>
      </c>
      <c r="G14" s="1">
        <v>55458</v>
      </c>
      <c r="H14" s="1">
        <v>10622</v>
      </c>
      <c r="I14" s="1">
        <v>-111627</v>
      </c>
      <c r="J14" s="1">
        <f>SUM(E14:I14)</f>
        <v>85216</v>
      </c>
      <c r="K14" s="1">
        <v>1054</v>
      </c>
      <c r="L14" s="1">
        <f>SUM(J14:K14)</f>
        <v>86270</v>
      </c>
    </row>
    <row r="15" spans="1:2" ht="12.75">
      <c r="A15" s="4"/>
      <c r="B15" s="4"/>
    </row>
    <row r="16" spans="1:12" ht="12.75">
      <c r="A16" s="4" t="s">
        <v>289</v>
      </c>
      <c r="E16" s="1">
        <v>0</v>
      </c>
      <c r="F16" s="1">
        <v>0</v>
      </c>
      <c r="G16" s="1">
        <v>0</v>
      </c>
      <c r="H16" s="1">
        <v>0</v>
      </c>
      <c r="I16" s="44">
        <v>-5284</v>
      </c>
      <c r="J16" s="44">
        <f>SUM(E16:I16)</f>
        <v>-5284</v>
      </c>
      <c r="K16" s="1">
        <v>-10</v>
      </c>
      <c r="L16" s="1">
        <f>SUM(J16:K16)</f>
        <v>-5294</v>
      </c>
    </row>
    <row r="17" spans="5:12" ht="12.75">
      <c r="E17" s="3"/>
      <c r="F17" s="3"/>
      <c r="G17" s="3"/>
      <c r="H17" s="3"/>
      <c r="I17" s="43"/>
      <c r="J17" s="43"/>
      <c r="K17" s="43"/>
      <c r="L17" s="43"/>
    </row>
    <row r="18" spans="9:12" ht="12.75">
      <c r="I18" s="44"/>
      <c r="J18" s="44"/>
      <c r="K18" s="44"/>
      <c r="L18" s="44"/>
    </row>
    <row r="19" spans="1:12" ht="13.5" thickBot="1">
      <c r="A19" s="4" t="s">
        <v>282</v>
      </c>
      <c r="E19" s="9">
        <f aca="true" t="shared" si="0" ref="E19:J19">SUM(E14:E17)</f>
        <v>129607</v>
      </c>
      <c r="F19" s="9">
        <f t="shared" si="0"/>
        <v>1156</v>
      </c>
      <c r="G19" s="9">
        <f t="shared" si="0"/>
        <v>55458</v>
      </c>
      <c r="H19" s="9">
        <f t="shared" si="0"/>
        <v>10622</v>
      </c>
      <c r="I19" s="9">
        <f t="shared" si="0"/>
        <v>-116911</v>
      </c>
      <c r="J19" s="9">
        <f t="shared" si="0"/>
        <v>79932</v>
      </c>
      <c r="K19" s="9">
        <f>SUM(K14:K17)</f>
        <v>1044</v>
      </c>
      <c r="L19" s="9">
        <f>SUM(L14:L17)</f>
        <v>80976</v>
      </c>
    </row>
    <row r="20" ht="13.5" thickTop="1"/>
    <row r="22" spans="1:12" ht="12.75">
      <c r="A22" s="4" t="s">
        <v>190</v>
      </c>
      <c r="B22" s="4"/>
      <c r="E22" s="1">
        <v>129607</v>
      </c>
      <c r="F22" s="1">
        <v>1156</v>
      </c>
      <c r="G22" s="1">
        <v>55458</v>
      </c>
      <c r="H22" s="1">
        <v>10622</v>
      </c>
      <c r="I22" s="1">
        <v>-115391</v>
      </c>
      <c r="J22" s="1">
        <f>SUM(E22:I22)</f>
        <v>81452</v>
      </c>
      <c r="K22" s="1">
        <v>1080</v>
      </c>
      <c r="L22" s="1">
        <f>SUM(J22:K22)</f>
        <v>82532</v>
      </c>
    </row>
    <row r="23" spans="1:2" ht="12.75">
      <c r="A23" s="4"/>
      <c r="B23" s="4"/>
    </row>
    <row r="24" spans="1:12" ht="12.75">
      <c r="A24" s="4" t="s">
        <v>188</v>
      </c>
      <c r="B24" s="4"/>
      <c r="E24" s="3">
        <v>0</v>
      </c>
      <c r="F24" s="3">
        <v>0</v>
      </c>
      <c r="G24" s="3">
        <v>-55458</v>
      </c>
      <c r="H24" s="3">
        <v>0</v>
      </c>
      <c r="I24" s="3">
        <v>55458</v>
      </c>
      <c r="J24" s="3">
        <v>0</v>
      </c>
      <c r="K24" s="3">
        <v>0</v>
      </c>
      <c r="L24" s="3">
        <f>SUM(J24:K24)</f>
        <v>0</v>
      </c>
    </row>
    <row r="25" spans="1:2" ht="12.75">
      <c r="A25" s="4"/>
      <c r="B25" s="4"/>
    </row>
    <row r="26" spans="1:12" ht="12.75">
      <c r="A26" s="4" t="s">
        <v>189</v>
      </c>
      <c r="B26" s="4"/>
      <c r="E26" s="1">
        <f>SUM(E22:E25)</f>
        <v>129607</v>
      </c>
      <c r="F26" s="1">
        <f aca="true" t="shared" si="1" ref="F26:L26">SUM(F22:F25)</f>
        <v>1156</v>
      </c>
      <c r="G26" s="1">
        <f t="shared" si="1"/>
        <v>0</v>
      </c>
      <c r="H26" s="1">
        <f t="shared" si="1"/>
        <v>10622</v>
      </c>
      <c r="I26" s="1">
        <f t="shared" si="1"/>
        <v>-59933</v>
      </c>
      <c r="J26" s="1">
        <f t="shared" si="1"/>
        <v>81452</v>
      </c>
      <c r="K26" s="1">
        <f t="shared" si="1"/>
        <v>1080</v>
      </c>
      <c r="L26" s="1">
        <f t="shared" si="1"/>
        <v>82532</v>
      </c>
    </row>
    <row r="27" spans="1:2" ht="12.75">
      <c r="A27" s="4"/>
      <c r="B27" s="4"/>
    </row>
    <row r="28" spans="1:12" ht="12.75">
      <c r="A28" s="4" t="s">
        <v>192</v>
      </c>
      <c r="E28" s="1">
        <v>0</v>
      </c>
      <c r="F28" s="1">
        <v>0</v>
      </c>
      <c r="G28" s="1">
        <v>0</v>
      </c>
      <c r="H28" s="1">
        <v>0</v>
      </c>
      <c r="I28" s="1">
        <f>+'IS'!I34</f>
        <v>3234</v>
      </c>
      <c r="J28" s="1">
        <f>SUM(E28:I28)</f>
        <v>3234</v>
      </c>
      <c r="K28" s="1">
        <f>+'IS'!I35</f>
        <v>0</v>
      </c>
      <c r="L28" s="1">
        <f>SUM(J28:K28)</f>
        <v>3234</v>
      </c>
    </row>
    <row r="29" spans="1:12" ht="12.75">
      <c r="A29" s="4"/>
      <c r="E29" s="3"/>
      <c r="F29" s="3"/>
      <c r="G29" s="3"/>
      <c r="H29" s="3"/>
      <c r="I29" s="3"/>
      <c r="J29" s="3"/>
      <c r="K29" s="43"/>
      <c r="L29" s="43"/>
    </row>
    <row r="30" spans="11:12" ht="12.75">
      <c r="K30" s="44"/>
      <c r="L30" s="44"/>
    </row>
    <row r="31" spans="1:12" ht="13.5" thickBot="1">
      <c r="A31" s="4" t="s">
        <v>283</v>
      </c>
      <c r="E31" s="9">
        <f>SUM(E26:E30)</f>
        <v>129607</v>
      </c>
      <c r="F31" s="9">
        <f aca="true" t="shared" si="2" ref="F31:L31">SUM(F26:F30)</f>
        <v>1156</v>
      </c>
      <c r="G31" s="9">
        <f t="shared" si="2"/>
        <v>0</v>
      </c>
      <c r="H31" s="9">
        <f t="shared" si="2"/>
        <v>10622</v>
      </c>
      <c r="I31" s="9">
        <f t="shared" si="2"/>
        <v>-56699</v>
      </c>
      <c r="J31" s="9">
        <f t="shared" si="2"/>
        <v>84686</v>
      </c>
      <c r="K31" s="9">
        <f t="shared" si="2"/>
        <v>1080</v>
      </c>
      <c r="L31" s="9">
        <f t="shared" si="2"/>
        <v>85766</v>
      </c>
    </row>
    <row r="32" ht="13.5" thickTop="1"/>
    <row r="37" ht="12.75">
      <c r="A37" s="4"/>
    </row>
  </sheetData>
  <mergeCells count="1">
    <mergeCell ref="I1:J1"/>
  </mergeCells>
  <printOptions horizontalCentered="1"/>
  <pageMargins left="0.5" right="0.5" top="0.5" bottom="0.5" header="0.5" footer="0.5"/>
  <pageSetup fitToHeight="1" fitToWidth="1" horizontalDpi="600" verticalDpi="600" orientation="portrait" scale="7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2"/>
  <sheetViews>
    <sheetView view="pageBreakPreview" zoomScale="60" workbookViewId="0" topLeftCell="A9">
      <selection activeCell="J21" sqref="J21"/>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3.57421875" style="1" customWidth="1"/>
    <col min="9" max="9" width="2.140625" style="1" customWidth="1"/>
    <col min="10" max="10" width="15.57421875" style="1" customWidth="1"/>
    <col min="11" max="11" width="2.421875" style="1" customWidth="1"/>
    <col min="12" max="16384" width="9.140625" style="1" customWidth="1"/>
  </cols>
  <sheetData>
    <row r="1" spans="1:5" ht="15.75">
      <c r="A1" s="29" t="s">
        <v>34</v>
      </c>
      <c r="E1" s="42" t="s">
        <v>89</v>
      </c>
    </row>
    <row r="2" spans="1:2" ht="12.75">
      <c r="A2" s="30" t="s">
        <v>1</v>
      </c>
      <c r="B2" s="4" t="str">
        <f>+'BS'!B3</f>
        <v>Quarterly Report on consolidated results for the second financial quarter ended 31st December 2006</v>
      </c>
    </row>
    <row r="3" spans="1:11" ht="13.5" thickBot="1">
      <c r="A3" s="31"/>
      <c r="B3" s="32"/>
      <c r="C3" s="11"/>
      <c r="D3" s="11"/>
      <c r="E3" s="11"/>
      <c r="F3" s="11"/>
      <c r="G3" s="11"/>
      <c r="H3" s="11"/>
      <c r="I3" s="11"/>
      <c r="J3" s="11"/>
      <c r="K3" s="11"/>
    </row>
    <row r="5" ht="18.75">
      <c r="A5" s="17" t="s">
        <v>120</v>
      </c>
    </row>
    <row r="6" ht="9.75" customHeight="1">
      <c r="A6" s="17"/>
    </row>
    <row r="7" spans="1:10" ht="12.75">
      <c r="A7" s="4"/>
      <c r="H7" s="10" t="s">
        <v>74</v>
      </c>
      <c r="J7" s="10" t="s">
        <v>99</v>
      </c>
    </row>
    <row r="8" spans="1:10" ht="12.75">
      <c r="A8" s="4"/>
      <c r="H8" s="10" t="s">
        <v>30</v>
      </c>
      <c r="J8" s="10" t="s">
        <v>30</v>
      </c>
    </row>
    <row r="9" spans="1:10" ht="12.75">
      <c r="A9" s="4"/>
      <c r="H9" s="10" t="s">
        <v>31</v>
      </c>
      <c r="J9" s="10" t="s">
        <v>31</v>
      </c>
    </row>
    <row r="10" spans="1:10" ht="12.75">
      <c r="A10" s="4"/>
      <c r="H10" s="33" t="str">
        <f>+'IS'!I14</f>
        <v>31.12.2006</v>
      </c>
      <c r="J10" s="33" t="str">
        <f>+'IS'!K14</f>
        <v>31.12.2005</v>
      </c>
    </row>
    <row r="11" spans="8:10" ht="12.75">
      <c r="H11" s="10" t="s">
        <v>33</v>
      </c>
      <c r="J11" s="10" t="s">
        <v>33</v>
      </c>
    </row>
    <row r="13" spans="1:10" ht="12.75">
      <c r="A13" s="4" t="s">
        <v>304</v>
      </c>
      <c r="H13" s="44">
        <f>+'IS'!I27</f>
        <v>3862</v>
      </c>
      <c r="J13" s="1">
        <f>+'IS'!K27</f>
        <v>-5089</v>
      </c>
    </row>
    <row r="15" ht="12.75">
      <c r="A15" s="4" t="s">
        <v>13</v>
      </c>
    </row>
    <row r="16" spans="2:10" ht="12.75">
      <c r="B16" s="4" t="s">
        <v>91</v>
      </c>
      <c r="H16" s="1">
        <f>5510-4</f>
        <v>5506</v>
      </c>
      <c r="J16" s="1">
        <v>19379</v>
      </c>
    </row>
    <row r="17" spans="2:10" ht="12.75">
      <c r="B17" s="4" t="s">
        <v>92</v>
      </c>
      <c r="H17" s="3">
        <v>-81</v>
      </c>
      <c r="J17" s="3">
        <v>1881</v>
      </c>
    </row>
    <row r="18" spans="1:10" ht="12.75">
      <c r="A18" s="4" t="s">
        <v>123</v>
      </c>
      <c r="H18" s="44">
        <f>SUM(H13:H17)</f>
        <v>9287</v>
      </c>
      <c r="J18" s="1">
        <f>SUM(J13:J17)</f>
        <v>16171</v>
      </c>
    </row>
    <row r="20" ht="12.75">
      <c r="A20" s="4" t="s">
        <v>14</v>
      </c>
    </row>
    <row r="21" spans="2:10" ht="12.75">
      <c r="B21" s="4" t="s">
        <v>15</v>
      </c>
      <c r="H21" s="1">
        <f>-13580</f>
        <v>-13580</v>
      </c>
      <c r="J21" s="1">
        <v>-11421</v>
      </c>
    </row>
    <row r="22" spans="2:10" ht="12.75">
      <c r="B22" s="4" t="s">
        <v>16</v>
      </c>
      <c r="H22" s="1">
        <v>4233</v>
      </c>
      <c r="J22" s="6">
        <v>-11081</v>
      </c>
    </row>
    <row r="23" spans="2:10" ht="12.75">
      <c r="B23" s="4" t="s">
        <v>126</v>
      </c>
      <c r="H23" s="3">
        <v>-584</v>
      </c>
      <c r="J23" s="3">
        <v>-800</v>
      </c>
    </row>
    <row r="24" spans="1:10" ht="12.75">
      <c r="A24" s="4" t="s">
        <v>210</v>
      </c>
      <c r="B24" s="4"/>
      <c r="H24" s="6">
        <f>SUM(H18:H23)</f>
        <v>-644</v>
      </c>
      <c r="J24" s="6">
        <f>SUM(J18:J23)</f>
        <v>-7131</v>
      </c>
    </row>
    <row r="25" ht="12.75">
      <c r="B25" s="4"/>
    </row>
    <row r="26" spans="2:10" ht="12.75">
      <c r="B26" s="4" t="s">
        <v>19</v>
      </c>
      <c r="H26" s="1">
        <v>-2395</v>
      </c>
      <c r="J26" s="1">
        <v>-2655</v>
      </c>
    </row>
    <row r="27" spans="2:10" ht="12.75">
      <c r="B27" s="4" t="s">
        <v>93</v>
      </c>
      <c r="H27" s="1">
        <v>3</v>
      </c>
      <c r="J27" s="1">
        <v>1</v>
      </c>
    </row>
    <row r="28" spans="1:10" ht="12.75">
      <c r="A28" s="4" t="s">
        <v>211</v>
      </c>
      <c r="H28" s="35">
        <f>SUM(H24:H27)</f>
        <v>-3036</v>
      </c>
      <c r="J28" s="35">
        <f>SUM(J24:J27)</f>
        <v>-9785</v>
      </c>
    </row>
    <row r="30" ht="12.75">
      <c r="A30" s="4" t="s">
        <v>17</v>
      </c>
    </row>
    <row r="31" spans="2:10" ht="12.75">
      <c r="B31" s="4" t="s">
        <v>212</v>
      </c>
      <c r="H31" s="1">
        <v>-11946</v>
      </c>
      <c r="J31" s="1">
        <v>-5784</v>
      </c>
    </row>
    <row r="32" spans="2:10" ht="12.75">
      <c r="B32" s="4" t="s">
        <v>213</v>
      </c>
      <c r="H32" s="1">
        <v>56</v>
      </c>
      <c r="J32" s="1">
        <v>62</v>
      </c>
    </row>
    <row r="33" spans="2:10" ht="12.75">
      <c r="B33" s="4" t="s">
        <v>193</v>
      </c>
      <c r="H33" s="1">
        <v>-4</v>
      </c>
      <c r="J33" s="1">
        <v>0</v>
      </c>
    </row>
    <row r="34" spans="1:10" ht="12.75">
      <c r="A34" s="4" t="s">
        <v>214</v>
      </c>
      <c r="H34" s="35">
        <f>SUM(H31:H33)</f>
        <v>-11894</v>
      </c>
      <c r="J34" s="35">
        <f>SUM(J31:J33)</f>
        <v>-5722</v>
      </c>
    </row>
    <row r="36" ht="12.75">
      <c r="A36" s="4" t="s">
        <v>18</v>
      </c>
    </row>
    <row r="37" spans="2:10" ht="12.75">
      <c r="B37" s="4" t="s">
        <v>108</v>
      </c>
      <c r="H37" s="1">
        <v>40224</v>
      </c>
      <c r="J37" s="1">
        <v>18101</v>
      </c>
    </row>
    <row r="38" spans="2:10" ht="12.75">
      <c r="B38" s="4" t="s">
        <v>109</v>
      </c>
      <c r="H38" s="1">
        <v>-26633</v>
      </c>
      <c r="J38" s="1">
        <v>-4850</v>
      </c>
    </row>
    <row r="39" spans="1:10" ht="12.75">
      <c r="A39" s="4" t="s">
        <v>215</v>
      </c>
      <c r="H39" s="35">
        <f>SUM(H37:H38)</f>
        <v>13591</v>
      </c>
      <c r="J39" s="35">
        <f>SUM(J36:J38)</f>
        <v>13251</v>
      </c>
    </row>
    <row r="41" spans="1:10" ht="12.75">
      <c r="A41" s="4" t="s">
        <v>20</v>
      </c>
      <c r="H41" s="1">
        <f>+H39+H34+H28</f>
        <v>-1339</v>
      </c>
      <c r="J41" s="1">
        <f>+J39+J34+J28</f>
        <v>-2256</v>
      </c>
    </row>
    <row r="43" spans="1:10" ht="12.75">
      <c r="A43" s="4" t="s">
        <v>216</v>
      </c>
      <c r="H43" s="1">
        <v>3591</v>
      </c>
      <c r="J43" s="1">
        <v>-7273</v>
      </c>
    </row>
    <row r="45" spans="1:10" ht="13.5" thickBot="1">
      <c r="A45" s="4" t="s">
        <v>217</v>
      </c>
      <c r="H45" s="36">
        <f>SUM(H41:H44)</f>
        <v>2252</v>
      </c>
      <c r="J45" s="36">
        <f>SUM(J41:J44)</f>
        <v>-9529</v>
      </c>
    </row>
    <row r="46" ht="13.5" thickTop="1"/>
    <row r="47" ht="12.75">
      <c r="A47" s="4" t="s">
        <v>76</v>
      </c>
    </row>
    <row r="48" spans="1:10" ht="12.75">
      <c r="A48" s="4"/>
      <c r="B48" s="4" t="s">
        <v>78</v>
      </c>
      <c r="H48" s="1">
        <f>+'BS'!G27</f>
        <v>686</v>
      </c>
      <c r="J48" s="1">
        <v>511</v>
      </c>
    </row>
    <row r="49" spans="2:10" ht="12.75">
      <c r="B49" s="4" t="s">
        <v>77</v>
      </c>
      <c r="H49" s="1">
        <f>+'BS'!G28</f>
        <v>4205</v>
      </c>
      <c r="J49" s="1">
        <v>2044</v>
      </c>
    </row>
    <row r="50" spans="2:10" ht="12.75">
      <c r="B50" s="4" t="s">
        <v>116</v>
      </c>
      <c r="H50" s="3">
        <f>-'BS'!G53</f>
        <v>-1953</v>
      </c>
      <c r="J50" s="3">
        <v>-11573</v>
      </c>
    </row>
    <row r="51" spans="8:10" ht="12.75">
      <c r="H51" s="6">
        <f>SUM(H48:H50)</f>
        <v>2938</v>
      </c>
      <c r="I51" s="6"/>
      <c r="J51" s="6">
        <f>SUM(J48:J50)</f>
        <v>-9018</v>
      </c>
    </row>
    <row r="52" spans="2:10" ht="12.75">
      <c r="B52" s="4" t="s">
        <v>125</v>
      </c>
      <c r="H52" s="6">
        <f>-H48</f>
        <v>-686</v>
      </c>
      <c r="I52" s="6"/>
      <c r="J52" s="6">
        <v>-511</v>
      </c>
    </row>
    <row r="53" spans="8:10" ht="13.5" thickBot="1">
      <c r="H53" s="36">
        <f>SUM(H51:H52)</f>
        <v>2252</v>
      </c>
      <c r="I53" s="6"/>
      <c r="J53" s="36">
        <f>SUM(J51:J52)</f>
        <v>-9529</v>
      </c>
    </row>
    <row r="54" ht="13.5" thickTop="1"/>
    <row r="60" ht="12.75">
      <c r="A60" s="5"/>
    </row>
    <row r="61" ht="12.75">
      <c r="A61" s="4"/>
    </row>
    <row r="62" spans="8:10" ht="12.75">
      <c r="H62" s="1">
        <f>+H45-H53</f>
        <v>0</v>
      </c>
      <c r="J62" s="1">
        <f>+J45-J53</f>
        <v>0</v>
      </c>
    </row>
  </sheetData>
  <printOptions horizontalCentered="1"/>
  <pageMargins left="0.75" right="0.75" top="0.75" bottom="0.75" header="0.5" footer="0.5"/>
  <pageSetup fitToHeight="1" fitToWidth="1" horizontalDpi="600" verticalDpi="600" orientation="portrait" paperSize="9" scale="94"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O153"/>
  <sheetViews>
    <sheetView view="pageBreakPreview" zoomScale="60" workbookViewId="0" topLeftCell="A1">
      <selection activeCell="O11" sqref="O11"/>
    </sheetView>
  </sheetViews>
  <sheetFormatPr defaultColWidth="9.140625" defaultRowHeight="12.75"/>
  <cols>
    <col min="1" max="1" width="6.00390625" style="0" customWidth="1"/>
    <col min="2" max="2" width="3.57421875" style="0" customWidth="1"/>
    <col min="4" max="4" width="15.140625" style="0" customWidth="1"/>
    <col min="5" max="5" width="11.28125" style="0" customWidth="1"/>
    <col min="6" max="6" width="12.57421875" style="0" customWidth="1"/>
    <col min="7" max="7" width="11.421875" style="0" customWidth="1"/>
    <col min="8" max="8" width="9.8515625" style="0" customWidth="1"/>
    <col min="9" max="9" width="15.28125" style="0" customWidth="1"/>
    <col min="10" max="10" width="13.28125" style="0" bestFit="1" customWidth="1"/>
    <col min="11" max="11" width="2.28125" style="0" customWidth="1"/>
    <col min="19" max="19" width="11.140625" style="0" bestFit="1" customWidth="1"/>
  </cols>
  <sheetData>
    <row r="2" spans="1:10" ht="15.75">
      <c r="A2" s="16" t="s">
        <v>34</v>
      </c>
      <c r="B2" s="7"/>
      <c r="C2" s="7"/>
      <c r="D2" s="7"/>
      <c r="E2" s="42" t="s">
        <v>89</v>
      </c>
      <c r="G2" s="7"/>
      <c r="H2" s="7"/>
      <c r="I2" s="7"/>
      <c r="J2" s="7"/>
    </row>
    <row r="3" spans="1:10" ht="12.75">
      <c r="A3" s="12" t="s">
        <v>1</v>
      </c>
      <c r="B3" s="8" t="str">
        <f>+SE!B3</f>
        <v>Quarterly Report on consolidated results for the second financial quarter ended 31st December 2006</v>
      </c>
      <c r="C3" s="7"/>
      <c r="D3" s="7"/>
      <c r="E3" s="7"/>
      <c r="F3" s="7"/>
      <c r="G3" s="7"/>
      <c r="H3" s="7"/>
      <c r="I3" s="7"/>
      <c r="J3" s="7"/>
    </row>
    <row r="4" spans="1:10" ht="13.5" thickBot="1">
      <c r="A4" s="13"/>
      <c r="B4" s="14"/>
      <c r="C4" s="15"/>
      <c r="D4" s="15"/>
      <c r="E4" s="15"/>
      <c r="F4" s="15"/>
      <c r="G4" s="15"/>
      <c r="H4" s="15"/>
      <c r="I4" s="15"/>
      <c r="J4" s="15"/>
    </row>
    <row r="5" spans="1:10" ht="12.75">
      <c r="A5" s="7"/>
      <c r="B5" s="7"/>
      <c r="C5" s="7"/>
      <c r="D5" s="7"/>
      <c r="E5" s="7"/>
      <c r="F5" s="7"/>
      <c r="G5" s="7"/>
      <c r="H5" s="7"/>
      <c r="I5" s="7"/>
      <c r="J5" s="7"/>
    </row>
    <row r="6" spans="1:10" ht="15">
      <c r="A6" s="25" t="s">
        <v>38</v>
      </c>
      <c r="B6" s="7"/>
      <c r="C6" s="7"/>
      <c r="D6" s="7"/>
      <c r="E6" s="7"/>
      <c r="F6" s="7"/>
      <c r="G6" s="7"/>
      <c r="H6" s="7"/>
      <c r="I6" s="7"/>
      <c r="J6" s="7"/>
    </row>
    <row r="8" spans="1:2" ht="12.75">
      <c r="A8" s="18" t="s">
        <v>39</v>
      </c>
      <c r="B8" s="18" t="s">
        <v>51</v>
      </c>
    </row>
    <row r="9" spans="1:10" ht="12.75">
      <c r="A9" s="19"/>
      <c r="B9" s="20"/>
      <c r="C9" s="19"/>
      <c r="D9" s="19"/>
      <c r="E9" s="19"/>
      <c r="F9" s="19"/>
      <c r="G9" s="19"/>
      <c r="H9" s="19"/>
      <c r="I9" s="19"/>
      <c r="J9" s="19"/>
    </row>
    <row r="10" spans="1:10" ht="12.75">
      <c r="A10" s="19"/>
      <c r="B10" s="21"/>
      <c r="C10" s="19"/>
      <c r="D10" s="19"/>
      <c r="E10" s="19"/>
      <c r="F10" s="19"/>
      <c r="G10" s="19"/>
      <c r="H10" s="19"/>
      <c r="I10" s="19"/>
      <c r="J10" s="19"/>
    </row>
    <row r="11" spans="1:10" ht="12.75">
      <c r="A11" s="19"/>
      <c r="B11" s="21"/>
      <c r="C11" s="19"/>
      <c r="D11" s="19"/>
      <c r="E11" s="19"/>
      <c r="F11" s="19"/>
      <c r="G11" s="19"/>
      <c r="H11" s="19"/>
      <c r="I11" s="19"/>
      <c r="J11" s="19"/>
    </row>
    <row r="12" spans="1:10" ht="12.75">
      <c r="A12" s="19"/>
      <c r="B12" s="21"/>
      <c r="C12" s="19"/>
      <c r="D12" s="19"/>
      <c r="E12" s="19"/>
      <c r="F12" s="19"/>
      <c r="G12" s="19"/>
      <c r="H12" s="19"/>
      <c r="I12" s="19"/>
      <c r="J12" s="19"/>
    </row>
    <row r="13" spans="1:10" ht="12.75">
      <c r="A13" s="19"/>
      <c r="B13" s="21"/>
      <c r="C13" s="19"/>
      <c r="D13" s="19"/>
      <c r="E13" s="19"/>
      <c r="F13" s="19"/>
      <c r="G13" s="19"/>
      <c r="H13" s="19"/>
      <c r="I13" s="19"/>
      <c r="J13" s="19"/>
    </row>
    <row r="14" spans="1:10" ht="12.75">
      <c r="A14" s="19"/>
      <c r="B14" s="21"/>
      <c r="C14" s="19"/>
      <c r="D14" s="19"/>
      <c r="E14" s="19"/>
      <c r="F14" s="19"/>
      <c r="G14" s="19"/>
      <c r="H14" s="19"/>
      <c r="I14" s="19"/>
      <c r="J14" s="19"/>
    </row>
    <row r="15" spans="1:10" ht="12.75">
      <c r="A15" s="19"/>
      <c r="B15" s="22"/>
      <c r="C15" s="19"/>
      <c r="D15" s="19"/>
      <c r="E15" s="19"/>
      <c r="F15" s="19"/>
      <c r="G15" s="19"/>
      <c r="H15" s="19"/>
      <c r="I15" s="19"/>
      <c r="J15" s="19"/>
    </row>
    <row r="16" spans="1:10" ht="12.75">
      <c r="A16" s="19"/>
      <c r="B16" s="22"/>
      <c r="C16" s="19"/>
      <c r="D16" s="19"/>
      <c r="E16" s="19"/>
      <c r="F16" s="19"/>
      <c r="G16" s="19"/>
      <c r="H16" s="19"/>
      <c r="I16" s="19"/>
      <c r="J16" s="19"/>
    </row>
    <row r="17" spans="1:10" ht="12.75">
      <c r="A17" s="19"/>
      <c r="B17" s="22"/>
      <c r="C17" s="19"/>
      <c r="D17" s="19"/>
      <c r="E17" s="19"/>
      <c r="F17" s="19"/>
      <c r="G17" s="19"/>
      <c r="H17" s="19"/>
      <c r="I17" s="19"/>
      <c r="J17" s="19"/>
    </row>
    <row r="18" spans="1:10" ht="12.75">
      <c r="A18" s="19"/>
      <c r="B18" s="22"/>
      <c r="C18" s="19"/>
      <c r="D18" s="19"/>
      <c r="E18" s="19"/>
      <c r="F18" s="19"/>
      <c r="G18" s="19"/>
      <c r="H18" s="19"/>
      <c r="I18" s="19"/>
      <c r="J18" s="19"/>
    </row>
    <row r="19" spans="1:10" ht="12.75">
      <c r="A19" s="19"/>
      <c r="B19" s="22"/>
      <c r="C19" s="19"/>
      <c r="D19" s="19"/>
      <c r="E19" s="19"/>
      <c r="F19" s="19"/>
      <c r="G19" s="19"/>
      <c r="H19" s="19"/>
      <c r="I19" s="19"/>
      <c r="J19" s="19"/>
    </row>
    <row r="20" spans="1:10" ht="12.75">
      <c r="A20" s="21" t="s">
        <v>40</v>
      </c>
      <c r="B20" s="67" t="s">
        <v>194</v>
      </c>
      <c r="C20" s="19"/>
      <c r="D20" s="19"/>
      <c r="E20" s="19"/>
      <c r="F20" s="19"/>
      <c r="G20" s="19"/>
      <c r="H20" s="19"/>
      <c r="I20" s="19"/>
      <c r="J20" s="19"/>
    </row>
    <row r="21" spans="1:10" ht="12.75">
      <c r="A21" s="19"/>
      <c r="B21" s="19"/>
      <c r="C21" s="19"/>
      <c r="D21" s="19"/>
      <c r="E21" s="19"/>
      <c r="F21" s="19"/>
      <c r="G21" s="19"/>
      <c r="H21" s="19"/>
      <c r="I21" s="19"/>
      <c r="J21" s="19"/>
    </row>
    <row r="22" spans="1:10" ht="12.75">
      <c r="A22" s="19"/>
      <c r="B22" s="19"/>
      <c r="C22" s="19"/>
      <c r="D22" s="19"/>
      <c r="E22" s="19"/>
      <c r="F22" s="19"/>
      <c r="G22" s="19"/>
      <c r="H22" s="19"/>
      <c r="I22" s="19"/>
      <c r="J22" s="19"/>
    </row>
    <row r="23" spans="1:10" ht="12.75">
      <c r="A23" s="19"/>
      <c r="B23" s="19"/>
      <c r="C23" s="19"/>
      <c r="D23" s="19"/>
      <c r="E23" s="19"/>
      <c r="F23" s="19"/>
      <c r="G23" s="19"/>
      <c r="H23" s="19"/>
      <c r="I23" s="19"/>
      <c r="J23" s="19"/>
    </row>
    <row r="24" spans="1:10" ht="12.75">
      <c r="A24" s="19"/>
      <c r="B24" s="19"/>
      <c r="C24" s="19"/>
      <c r="D24" s="19"/>
      <c r="E24" s="19"/>
      <c r="F24" s="19"/>
      <c r="G24" s="19"/>
      <c r="H24" s="19"/>
      <c r="I24" s="19"/>
      <c r="J24" s="19"/>
    </row>
    <row r="25" spans="1:10" ht="12.75">
      <c r="A25" s="19"/>
      <c r="B25" s="19"/>
      <c r="C25" s="19"/>
      <c r="D25" s="19"/>
      <c r="E25" s="19"/>
      <c r="F25" s="19"/>
      <c r="G25" s="19"/>
      <c r="H25" s="19"/>
      <c r="I25" s="19"/>
      <c r="J25" s="19"/>
    </row>
    <row r="26" spans="1:10" ht="12.75">
      <c r="A26" s="19"/>
      <c r="B26" s="19"/>
      <c r="C26" s="19" t="s">
        <v>218</v>
      </c>
      <c r="D26" s="70" t="s">
        <v>219</v>
      </c>
      <c r="E26" s="19"/>
      <c r="F26" s="19"/>
      <c r="G26" s="19"/>
      <c r="H26" s="19"/>
      <c r="I26" s="19"/>
      <c r="J26" s="19"/>
    </row>
    <row r="27" spans="1:10" ht="12.75">
      <c r="A27" s="19"/>
      <c r="B27" s="19"/>
      <c r="C27" s="19" t="s">
        <v>220</v>
      </c>
      <c r="D27" s="70" t="s">
        <v>231</v>
      </c>
      <c r="E27" s="19"/>
      <c r="F27" s="19"/>
      <c r="G27" s="19"/>
      <c r="H27" s="19"/>
      <c r="I27" s="19"/>
      <c r="J27" s="19"/>
    </row>
    <row r="28" spans="1:10" ht="12.75">
      <c r="A28" s="19"/>
      <c r="B28" s="19"/>
      <c r="C28" s="19" t="s">
        <v>221</v>
      </c>
      <c r="D28" s="70" t="s">
        <v>9</v>
      </c>
      <c r="E28" s="19"/>
      <c r="F28" s="19"/>
      <c r="G28" s="19"/>
      <c r="H28" s="19"/>
      <c r="I28" s="19"/>
      <c r="J28" s="19"/>
    </row>
    <row r="29" spans="1:10" ht="12.75">
      <c r="A29" s="19"/>
      <c r="B29" s="19"/>
      <c r="C29" s="19" t="s">
        <v>222</v>
      </c>
      <c r="D29" s="73" t="s">
        <v>276</v>
      </c>
      <c r="E29" s="19"/>
      <c r="F29" s="19"/>
      <c r="G29" s="19"/>
      <c r="H29" s="19"/>
      <c r="I29" s="19"/>
      <c r="J29" s="19"/>
    </row>
    <row r="30" spans="1:10" ht="12.75">
      <c r="A30" s="19"/>
      <c r="B30" s="19"/>
      <c r="C30" s="19" t="s">
        <v>223</v>
      </c>
      <c r="D30" s="73" t="s">
        <v>232</v>
      </c>
      <c r="E30" s="19"/>
      <c r="F30" s="19"/>
      <c r="G30" s="19"/>
      <c r="H30" s="19"/>
      <c r="I30" s="19"/>
      <c r="J30" s="19"/>
    </row>
    <row r="31" spans="1:10" ht="12.75">
      <c r="A31" s="19"/>
      <c r="B31" s="19"/>
      <c r="C31" s="19" t="s">
        <v>224</v>
      </c>
      <c r="D31" s="73" t="s">
        <v>6</v>
      </c>
      <c r="E31" s="19"/>
      <c r="F31" s="19"/>
      <c r="G31" s="19"/>
      <c r="H31" s="19"/>
      <c r="I31" s="19"/>
      <c r="J31" s="19"/>
    </row>
    <row r="32" spans="1:10" ht="12.75">
      <c r="A32" s="19"/>
      <c r="B32" s="19"/>
      <c r="C32" s="19" t="s">
        <v>225</v>
      </c>
      <c r="D32" s="73" t="s">
        <v>275</v>
      </c>
      <c r="E32" s="19"/>
      <c r="F32" s="19"/>
      <c r="G32" s="19"/>
      <c r="H32" s="19"/>
      <c r="I32" s="19"/>
      <c r="J32" s="19"/>
    </row>
    <row r="33" spans="1:10" ht="12.75">
      <c r="A33" s="19"/>
      <c r="B33" s="19"/>
      <c r="C33" s="19" t="s">
        <v>226</v>
      </c>
      <c r="D33" s="73" t="s">
        <v>233</v>
      </c>
      <c r="E33" s="19"/>
      <c r="F33" s="19"/>
      <c r="G33" s="19"/>
      <c r="H33" s="19"/>
      <c r="I33" s="19"/>
      <c r="J33" s="19"/>
    </row>
    <row r="34" spans="1:10" ht="12.75">
      <c r="A34" s="19"/>
      <c r="B34" s="19"/>
      <c r="C34" s="19" t="s">
        <v>227</v>
      </c>
      <c r="D34" s="73" t="s">
        <v>234</v>
      </c>
      <c r="E34" s="19"/>
      <c r="F34" s="19"/>
      <c r="G34" s="19"/>
      <c r="H34" s="19"/>
      <c r="I34" s="19"/>
      <c r="J34" s="19"/>
    </row>
    <row r="35" spans="1:10" ht="12.75">
      <c r="A35" s="19"/>
      <c r="B35" s="19"/>
      <c r="C35" s="19" t="s">
        <v>228</v>
      </c>
      <c r="D35" s="73" t="s">
        <v>235</v>
      </c>
      <c r="E35" s="19"/>
      <c r="F35" s="19"/>
      <c r="G35" s="19"/>
      <c r="H35" s="19"/>
      <c r="I35" s="19"/>
      <c r="J35" s="19"/>
    </row>
    <row r="36" spans="1:10" ht="12.75">
      <c r="A36" s="19"/>
      <c r="B36" s="19"/>
      <c r="C36" s="19" t="s">
        <v>229</v>
      </c>
      <c r="D36" s="73" t="s">
        <v>236</v>
      </c>
      <c r="E36" s="19"/>
      <c r="F36" s="19"/>
      <c r="G36" s="19"/>
      <c r="H36" s="19"/>
      <c r="I36" s="19"/>
      <c r="J36" s="19"/>
    </row>
    <row r="37" spans="1:10" ht="12.75">
      <c r="A37" s="19"/>
      <c r="B37" s="19"/>
      <c r="C37" s="19" t="s">
        <v>230</v>
      </c>
      <c r="D37" s="73" t="s">
        <v>7</v>
      </c>
      <c r="E37" s="19"/>
      <c r="F37" s="19"/>
      <c r="G37" s="19"/>
      <c r="H37" s="19"/>
      <c r="I37" s="19"/>
      <c r="J37" s="19"/>
    </row>
    <row r="38" spans="1:10" ht="12.75">
      <c r="A38" s="19"/>
      <c r="B38" s="19"/>
      <c r="C38" s="19"/>
      <c r="D38" s="19"/>
      <c r="E38" s="19"/>
      <c r="F38" s="19"/>
      <c r="G38" s="19"/>
      <c r="H38" s="19"/>
      <c r="I38" s="19"/>
      <c r="J38" s="19"/>
    </row>
    <row r="39" spans="1:10" ht="12.75">
      <c r="A39" s="19"/>
      <c r="B39" s="19"/>
      <c r="C39" s="19"/>
      <c r="D39" s="19"/>
      <c r="E39" s="19"/>
      <c r="F39" s="19"/>
      <c r="G39" s="19"/>
      <c r="H39" s="19"/>
      <c r="I39" s="19"/>
      <c r="J39" s="19"/>
    </row>
    <row r="40" spans="1:10" ht="12.75">
      <c r="A40" s="19"/>
      <c r="B40" s="19"/>
      <c r="C40" s="19"/>
      <c r="D40" s="19"/>
      <c r="E40" s="19"/>
      <c r="F40" s="19"/>
      <c r="G40" s="19"/>
      <c r="H40" s="19"/>
      <c r="I40" s="19"/>
      <c r="J40" s="19"/>
    </row>
    <row r="41" spans="1:10" ht="12.75">
      <c r="A41" s="19"/>
      <c r="B41" s="68" t="s">
        <v>101</v>
      </c>
      <c r="C41" t="s">
        <v>196</v>
      </c>
      <c r="D41" s="19"/>
      <c r="E41" s="19"/>
      <c r="F41" s="19"/>
      <c r="G41" s="19"/>
      <c r="H41" s="19"/>
      <c r="I41" s="19"/>
      <c r="J41" s="19"/>
    </row>
    <row r="42" spans="1:10" ht="12.75">
      <c r="A42" s="19"/>
      <c r="B42" s="68"/>
      <c r="D42" s="19"/>
      <c r="E42" s="19"/>
      <c r="F42" s="19"/>
      <c r="G42" s="19"/>
      <c r="H42" s="19"/>
      <c r="I42" s="19"/>
      <c r="J42" s="19"/>
    </row>
    <row r="43" spans="1:10" ht="12.75">
      <c r="A43" s="19"/>
      <c r="B43" s="68"/>
      <c r="D43" s="19"/>
      <c r="E43" s="19"/>
      <c r="F43" s="19"/>
      <c r="G43" s="19"/>
      <c r="H43" s="19"/>
      <c r="I43" s="19"/>
      <c r="J43" s="19"/>
    </row>
    <row r="44" spans="1:10" ht="12.75">
      <c r="A44" s="19"/>
      <c r="B44" s="68"/>
      <c r="D44" s="19"/>
      <c r="E44" s="19"/>
      <c r="F44" s="19"/>
      <c r="G44" s="19"/>
      <c r="H44" s="19"/>
      <c r="I44" s="19"/>
      <c r="J44" s="19"/>
    </row>
    <row r="45" spans="1:10" ht="12.75">
      <c r="A45" s="19"/>
      <c r="B45" s="68"/>
      <c r="D45" s="19"/>
      <c r="E45" s="19"/>
      <c r="F45" s="19"/>
      <c r="G45" s="19"/>
      <c r="H45" s="19"/>
      <c r="I45" s="19"/>
      <c r="J45" s="19"/>
    </row>
    <row r="46" spans="1:10" ht="12.75">
      <c r="A46" s="19"/>
      <c r="B46" s="19"/>
      <c r="C46" s="19"/>
      <c r="D46" s="19"/>
      <c r="E46" s="19"/>
      <c r="F46" s="19"/>
      <c r="G46" s="19"/>
      <c r="H46" s="19"/>
      <c r="I46" s="19"/>
      <c r="J46" s="19"/>
    </row>
    <row r="47" spans="1:10" ht="12.75">
      <c r="A47" s="19"/>
      <c r="B47" s="19"/>
      <c r="C47" s="19"/>
      <c r="D47" s="19"/>
      <c r="E47" s="19"/>
      <c r="F47" s="19"/>
      <c r="G47" s="19"/>
      <c r="H47" s="19"/>
      <c r="I47" s="19"/>
      <c r="J47" s="19"/>
    </row>
    <row r="48" spans="1:10" ht="12.75">
      <c r="A48" s="19"/>
      <c r="B48" s="19"/>
      <c r="C48" s="19"/>
      <c r="D48" s="19"/>
      <c r="E48" s="19"/>
      <c r="F48" s="19"/>
      <c r="G48" s="19"/>
      <c r="H48" s="19"/>
      <c r="I48" s="19"/>
      <c r="J48" s="19"/>
    </row>
    <row r="49" spans="1:10" ht="12.75">
      <c r="A49" s="19"/>
      <c r="B49" s="19"/>
      <c r="C49" s="19"/>
      <c r="D49" s="19"/>
      <c r="E49" s="19"/>
      <c r="F49" s="19"/>
      <c r="G49" s="19"/>
      <c r="H49" s="19"/>
      <c r="I49" s="19"/>
      <c r="J49" s="19"/>
    </row>
    <row r="50" spans="1:10" ht="12.75">
      <c r="A50" s="19"/>
      <c r="B50" s="19"/>
      <c r="C50" s="19"/>
      <c r="D50" s="19"/>
      <c r="E50" s="19"/>
      <c r="F50" s="19"/>
      <c r="G50" s="19"/>
      <c r="H50" s="19"/>
      <c r="I50" s="19"/>
      <c r="J50" s="19"/>
    </row>
    <row r="51" spans="1:10" ht="12.75">
      <c r="A51" s="19"/>
      <c r="B51" s="19"/>
      <c r="C51" s="19"/>
      <c r="D51" s="19"/>
      <c r="E51" s="19"/>
      <c r="F51" s="19"/>
      <c r="G51" s="19"/>
      <c r="H51" s="19"/>
      <c r="I51" s="19"/>
      <c r="J51" s="19"/>
    </row>
    <row r="52" spans="1:10" ht="12.75">
      <c r="A52" s="19"/>
      <c r="B52" s="68" t="s">
        <v>102</v>
      </c>
      <c r="C52" s="19" t="s">
        <v>195</v>
      </c>
      <c r="D52" s="19"/>
      <c r="E52" s="19"/>
      <c r="F52" s="19"/>
      <c r="G52" s="19"/>
      <c r="H52" s="19"/>
      <c r="I52" s="19"/>
      <c r="J52" s="19"/>
    </row>
    <row r="53" spans="1:10" ht="12.75">
      <c r="A53" s="19"/>
      <c r="B53" s="19"/>
      <c r="C53" s="19"/>
      <c r="D53" s="19"/>
      <c r="E53" s="19"/>
      <c r="F53" s="19"/>
      <c r="G53" s="19"/>
      <c r="H53" s="19"/>
      <c r="I53" s="19"/>
      <c r="J53" s="19"/>
    </row>
    <row r="54" spans="1:10" ht="12.75">
      <c r="A54" s="19"/>
      <c r="B54" s="19"/>
      <c r="C54" s="19"/>
      <c r="D54" s="19"/>
      <c r="E54" s="19"/>
      <c r="F54" s="19"/>
      <c r="G54" s="19"/>
      <c r="H54" s="19"/>
      <c r="I54" s="19"/>
      <c r="J54" s="19"/>
    </row>
    <row r="55" spans="1:10" ht="12.75">
      <c r="A55" s="19"/>
      <c r="B55" s="19"/>
      <c r="C55" s="19"/>
      <c r="D55" s="19"/>
      <c r="E55" s="19"/>
      <c r="F55" s="19"/>
      <c r="G55" s="19"/>
      <c r="H55" s="19"/>
      <c r="I55" s="19"/>
      <c r="J55" s="19"/>
    </row>
    <row r="56" spans="1:10" ht="12.75">
      <c r="A56" s="19"/>
      <c r="B56" s="19"/>
      <c r="C56" s="19"/>
      <c r="D56" s="19"/>
      <c r="E56" s="19"/>
      <c r="F56" s="19"/>
      <c r="G56" s="19"/>
      <c r="H56" s="19"/>
      <c r="I56" s="19"/>
      <c r="J56" s="19"/>
    </row>
    <row r="57" spans="1:10" ht="12.75">
      <c r="A57" s="19"/>
      <c r="B57" s="19"/>
      <c r="C57" s="19"/>
      <c r="D57" s="19"/>
      <c r="E57" s="19"/>
      <c r="F57" s="19"/>
      <c r="G57" s="19"/>
      <c r="H57" s="19"/>
      <c r="I57" s="19"/>
      <c r="J57" s="19"/>
    </row>
    <row r="58" spans="1:10" ht="12.75">
      <c r="A58" s="19"/>
      <c r="B58" s="19"/>
      <c r="C58" s="19"/>
      <c r="D58" s="19"/>
      <c r="E58" s="19"/>
      <c r="F58" s="19"/>
      <c r="G58" s="19"/>
      <c r="H58" s="19"/>
      <c r="I58" s="19"/>
      <c r="J58" s="19"/>
    </row>
    <row r="59" spans="1:10" ht="12.75">
      <c r="A59" s="19"/>
      <c r="B59" s="19"/>
      <c r="C59" s="19"/>
      <c r="D59" s="19"/>
      <c r="E59" s="19"/>
      <c r="F59" s="19"/>
      <c r="G59" s="19"/>
      <c r="H59" s="19"/>
      <c r="I59" s="19"/>
      <c r="J59" s="19"/>
    </row>
    <row r="60" spans="1:10" ht="12.75">
      <c r="A60" s="19"/>
      <c r="B60" s="19"/>
      <c r="C60" s="19"/>
      <c r="D60" s="19"/>
      <c r="E60" s="19"/>
      <c r="F60" s="19"/>
      <c r="G60" s="19"/>
      <c r="H60" s="19"/>
      <c r="I60" s="19"/>
      <c r="J60" s="19"/>
    </row>
    <row r="61" spans="1:10" ht="12.75">
      <c r="A61" s="19"/>
      <c r="B61" s="19"/>
      <c r="C61" s="19"/>
      <c r="D61" s="19"/>
      <c r="E61" s="19"/>
      <c r="F61" s="19"/>
      <c r="G61" s="19"/>
      <c r="H61" s="19"/>
      <c r="I61" s="19"/>
      <c r="J61" s="19"/>
    </row>
    <row r="62" spans="1:10" ht="12.75">
      <c r="A62" s="19"/>
      <c r="B62" s="19"/>
      <c r="C62" s="19"/>
      <c r="D62" s="19"/>
      <c r="E62" s="19"/>
      <c r="F62" s="19"/>
      <c r="G62" s="19"/>
      <c r="H62" s="19"/>
      <c r="I62" s="19"/>
      <c r="J62" s="19"/>
    </row>
    <row r="63" spans="1:10" ht="12.75">
      <c r="A63" s="21" t="s">
        <v>41</v>
      </c>
      <c r="B63" s="18" t="s">
        <v>88</v>
      </c>
      <c r="C63" s="19"/>
      <c r="D63" s="19"/>
      <c r="E63" s="19"/>
      <c r="F63" s="19"/>
      <c r="G63" s="19"/>
      <c r="H63" s="19"/>
      <c r="I63" s="19"/>
      <c r="J63" s="19"/>
    </row>
    <row r="64" spans="1:10" ht="12.75">
      <c r="A64" s="19"/>
      <c r="B64" s="19"/>
      <c r="C64" s="19"/>
      <c r="D64" s="19"/>
      <c r="E64" s="19"/>
      <c r="F64" s="19"/>
      <c r="G64" s="19"/>
      <c r="H64" s="19"/>
      <c r="I64" s="19"/>
      <c r="J64" s="19"/>
    </row>
    <row r="65" spans="1:10" ht="12.75">
      <c r="A65" s="19"/>
      <c r="B65" s="19"/>
      <c r="C65" s="19"/>
      <c r="D65" s="19"/>
      <c r="E65" s="19"/>
      <c r="F65" s="19"/>
      <c r="G65" s="19"/>
      <c r="H65" s="19"/>
      <c r="I65" s="19"/>
      <c r="J65" s="19"/>
    </row>
    <row r="66" spans="1:10" ht="12.75">
      <c r="A66" s="19"/>
      <c r="B66" s="19"/>
      <c r="C66" s="19"/>
      <c r="D66" s="19"/>
      <c r="E66" s="19"/>
      <c r="F66" s="19"/>
      <c r="G66" s="19"/>
      <c r="H66" s="19"/>
      <c r="I66" s="19"/>
      <c r="J66" s="19"/>
    </row>
    <row r="67" spans="1:2" ht="12.75">
      <c r="A67" s="21" t="s">
        <v>42</v>
      </c>
      <c r="B67" s="18" t="s">
        <v>50</v>
      </c>
    </row>
    <row r="68" ht="12.75">
      <c r="B68" s="77" t="s">
        <v>122</v>
      </c>
    </row>
    <row r="70" spans="1:2" ht="12.75">
      <c r="A70" s="21" t="s">
        <v>43</v>
      </c>
      <c r="B70" s="18" t="s">
        <v>49</v>
      </c>
    </row>
    <row r="74" spans="1:2" ht="12.75">
      <c r="A74" s="21" t="s">
        <v>44</v>
      </c>
      <c r="B74" s="18" t="s">
        <v>48</v>
      </c>
    </row>
    <row r="78" spans="1:2" ht="12.75">
      <c r="A78" s="21" t="s">
        <v>45</v>
      </c>
      <c r="B78" s="18" t="s">
        <v>52</v>
      </c>
    </row>
    <row r="79" spans="1:2" ht="12.75">
      <c r="A79" s="21"/>
      <c r="B79" s="18"/>
    </row>
    <row r="80" spans="1:2" ht="12.75">
      <c r="A80" s="21"/>
      <c r="B80" s="18"/>
    </row>
    <row r="81" spans="1:2" ht="12.75">
      <c r="A81" s="21"/>
      <c r="B81" s="18"/>
    </row>
    <row r="82" spans="1:2" ht="12.75">
      <c r="A82" s="21" t="s">
        <v>46</v>
      </c>
      <c r="B82" s="18" t="s">
        <v>53</v>
      </c>
    </row>
    <row r="83" spans="1:2" ht="12.75">
      <c r="A83" s="21"/>
      <c r="B83" t="s">
        <v>100</v>
      </c>
    </row>
    <row r="84" spans="1:2" ht="12.75">
      <c r="A84" s="21"/>
      <c r="B84" s="18"/>
    </row>
    <row r="85" spans="1:2" ht="12.75">
      <c r="A85" s="21" t="s">
        <v>54</v>
      </c>
      <c r="B85" s="18" t="s">
        <v>47</v>
      </c>
    </row>
    <row r="86" ht="12.75">
      <c r="B86" t="s">
        <v>140</v>
      </c>
    </row>
    <row r="88" spans="2:10" ht="12.75">
      <c r="B88" s="19"/>
      <c r="C88" s="19"/>
      <c r="D88" s="19"/>
      <c r="E88" s="55"/>
      <c r="F88" s="55" t="s">
        <v>132</v>
      </c>
      <c r="G88" s="24"/>
      <c r="H88" s="24"/>
      <c r="I88" s="24"/>
      <c r="J88" s="24"/>
    </row>
    <row r="89" spans="2:10" ht="12.75">
      <c r="B89" s="19"/>
      <c r="C89" s="19"/>
      <c r="D89" s="19"/>
      <c r="E89" s="55"/>
      <c r="F89" s="55" t="s">
        <v>133</v>
      </c>
      <c r="G89" s="24"/>
      <c r="H89" s="24"/>
      <c r="I89" s="24"/>
      <c r="J89" s="24"/>
    </row>
    <row r="90" spans="2:7" ht="12.75">
      <c r="B90" s="19"/>
      <c r="C90" s="19"/>
      <c r="D90" s="19"/>
      <c r="E90" s="55"/>
      <c r="F90" s="55" t="s">
        <v>134</v>
      </c>
      <c r="G90" s="55" t="s">
        <v>130</v>
      </c>
    </row>
    <row r="91" spans="2:10" ht="12.75">
      <c r="B91" s="19"/>
      <c r="C91" s="19"/>
      <c r="D91" s="19"/>
      <c r="E91" s="55" t="s">
        <v>152</v>
      </c>
      <c r="F91" s="59" t="s">
        <v>135</v>
      </c>
      <c r="G91" s="55" t="s">
        <v>131</v>
      </c>
      <c r="H91" s="24" t="s">
        <v>104</v>
      </c>
      <c r="I91" s="24" t="s">
        <v>129</v>
      </c>
      <c r="J91" s="55" t="s">
        <v>128</v>
      </c>
    </row>
    <row r="92" spans="2:10" ht="12.75">
      <c r="B92" s="19"/>
      <c r="C92" s="19"/>
      <c r="D92" s="19"/>
      <c r="E92" s="55" t="s">
        <v>33</v>
      </c>
      <c r="F92" s="55" t="s">
        <v>33</v>
      </c>
      <c r="G92" s="55" t="s">
        <v>33</v>
      </c>
      <c r="H92" s="55" t="s">
        <v>33</v>
      </c>
      <c r="I92" s="55" t="s">
        <v>33</v>
      </c>
      <c r="J92" s="55" t="s">
        <v>33</v>
      </c>
    </row>
    <row r="93" spans="2:10" ht="12.75">
      <c r="B93" s="21" t="s">
        <v>0</v>
      </c>
      <c r="C93" s="19"/>
      <c r="D93" s="19"/>
      <c r="E93" s="19"/>
      <c r="F93" s="19"/>
      <c r="G93" s="56"/>
      <c r="H93" s="56"/>
      <c r="I93" s="56"/>
      <c r="J93" s="56"/>
    </row>
    <row r="94" spans="2:10" ht="12.75">
      <c r="B94" s="19" t="s">
        <v>136</v>
      </c>
      <c r="C94" s="19"/>
      <c r="D94" s="19"/>
      <c r="E94" s="6">
        <v>58797</v>
      </c>
      <c r="F94" s="6">
        <v>5512</v>
      </c>
      <c r="G94" s="6">
        <v>0</v>
      </c>
      <c r="H94" s="6">
        <v>0</v>
      </c>
      <c r="I94" s="6">
        <v>0</v>
      </c>
      <c r="J94" s="6">
        <f>SUM(E94:I94)</f>
        <v>64309</v>
      </c>
    </row>
    <row r="95" spans="2:10" ht="12.75">
      <c r="B95" s="19" t="s">
        <v>139</v>
      </c>
      <c r="C95" s="19"/>
      <c r="D95" s="19"/>
      <c r="E95" s="6">
        <v>0</v>
      </c>
      <c r="F95" s="6">
        <v>0</v>
      </c>
      <c r="G95" s="6">
        <v>327</v>
      </c>
      <c r="H95" s="6">
        <v>0</v>
      </c>
      <c r="I95" s="6">
        <v>-327</v>
      </c>
      <c r="J95" s="6">
        <f>SUM(E95:I95)</f>
        <v>0</v>
      </c>
    </row>
    <row r="96" spans="2:10" ht="13.5" thickBot="1">
      <c r="B96" s="58" t="s">
        <v>97</v>
      </c>
      <c r="C96" s="19"/>
      <c r="D96" s="19"/>
      <c r="E96" s="36">
        <f aca="true" t="shared" si="0" ref="E96:J96">SUM(E94:E95)</f>
        <v>58797</v>
      </c>
      <c r="F96" s="36">
        <f t="shared" si="0"/>
        <v>5512</v>
      </c>
      <c r="G96" s="36">
        <f t="shared" si="0"/>
        <v>327</v>
      </c>
      <c r="H96" s="36">
        <f t="shared" si="0"/>
        <v>0</v>
      </c>
      <c r="I96" s="36">
        <f t="shared" si="0"/>
        <v>-327</v>
      </c>
      <c r="J96" s="36">
        <f t="shared" si="0"/>
        <v>64309</v>
      </c>
    </row>
    <row r="97" spans="2:10" ht="13.5" thickTop="1">
      <c r="B97" s="19"/>
      <c r="C97" s="19"/>
      <c r="D97" s="19"/>
      <c r="E97" s="6"/>
      <c r="F97" s="6"/>
      <c r="G97" s="6"/>
      <c r="H97" s="6"/>
      <c r="I97" s="6"/>
      <c r="J97" s="6"/>
    </row>
    <row r="98" spans="2:10" ht="12.75">
      <c r="B98" s="60" t="s">
        <v>137</v>
      </c>
      <c r="C98" s="19"/>
      <c r="D98" s="19"/>
      <c r="E98" s="6"/>
      <c r="F98" s="6"/>
      <c r="G98" s="6"/>
      <c r="H98" s="6"/>
      <c r="I98" s="57"/>
      <c r="J98" s="6"/>
    </row>
    <row r="99" spans="2:14" ht="12.75">
      <c r="B99" s="58" t="s">
        <v>161</v>
      </c>
      <c r="C99" s="19"/>
      <c r="D99" s="19"/>
      <c r="E99" s="6">
        <f>4924-2647</f>
        <v>2277</v>
      </c>
      <c r="F99" s="6">
        <f>1500-48-678</f>
        <v>774</v>
      </c>
      <c r="G99" s="6">
        <v>0</v>
      </c>
      <c r="H99" s="6">
        <f>2991-3051</f>
        <v>-60</v>
      </c>
      <c r="I99" s="57">
        <v>0</v>
      </c>
      <c r="J99" s="6">
        <f>SUM(E99:I99)</f>
        <v>2991</v>
      </c>
      <c r="N99" s="37"/>
    </row>
    <row r="100" spans="2:10" ht="12.75">
      <c r="B100" s="58" t="s">
        <v>138</v>
      </c>
      <c r="C100" s="19"/>
      <c r="D100" s="19"/>
      <c r="E100" s="6"/>
      <c r="F100" s="6"/>
      <c r="G100" s="6"/>
      <c r="H100" s="6"/>
      <c r="I100" s="57"/>
      <c r="J100" s="3">
        <v>-1197</v>
      </c>
    </row>
    <row r="101" spans="2:10" ht="12.75">
      <c r="B101" s="58" t="s">
        <v>162</v>
      </c>
      <c r="C101" s="19"/>
      <c r="D101" s="19"/>
      <c r="E101" s="19"/>
      <c r="F101" s="19"/>
      <c r="G101" s="6"/>
      <c r="H101" s="6"/>
      <c r="I101" s="57"/>
      <c r="J101" s="6">
        <f>SUM(J99:J100)</f>
        <v>1794</v>
      </c>
    </row>
    <row r="102" spans="2:10" ht="12.75">
      <c r="B102" s="58" t="s">
        <v>3</v>
      </c>
      <c r="C102" s="19"/>
      <c r="D102" s="19"/>
      <c r="E102" s="19"/>
      <c r="F102" s="19"/>
      <c r="G102" s="6"/>
      <c r="H102" s="6"/>
      <c r="I102" s="57"/>
      <c r="J102" s="3">
        <v>-336</v>
      </c>
    </row>
    <row r="103" spans="2:10" ht="12.75">
      <c r="B103" s="58" t="s">
        <v>163</v>
      </c>
      <c r="C103" s="19"/>
      <c r="D103" s="19"/>
      <c r="E103" s="19"/>
      <c r="F103" s="19"/>
      <c r="G103" s="6"/>
      <c r="H103" s="6"/>
      <c r="I103" s="57"/>
      <c r="J103" s="6">
        <f>SUM(J101:J102)</f>
        <v>1458</v>
      </c>
    </row>
    <row r="104" spans="2:10" ht="12.75">
      <c r="B104" s="58" t="s">
        <v>127</v>
      </c>
      <c r="C104" s="19"/>
      <c r="D104" s="19"/>
      <c r="E104" s="19"/>
      <c r="F104" s="19"/>
      <c r="G104" s="6"/>
      <c r="H104" s="6"/>
      <c r="I104" s="6"/>
      <c r="J104" s="6">
        <v>0</v>
      </c>
    </row>
    <row r="105" spans="2:15" ht="13.5" thickBot="1">
      <c r="B105" s="58" t="s">
        <v>124</v>
      </c>
      <c r="C105" s="19"/>
      <c r="D105" s="19"/>
      <c r="E105" s="19"/>
      <c r="F105" s="19"/>
      <c r="G105" s="6"/>
      <c r="H105" s="6"/>
      <c r="I105" s="6"/>
      <c r="J105" s="36">
        <f>SUM(J103:J104)</f>
        <v>1458</v>
      </c>
      <c r="O105" s="37"/>
    </row>
    <row r="106" spans="2:10" ht="13.5" thickTop="1">
      <c r="B106" s="19"/>
      <c r="C106" s="19"/>
      <c r="D106" s="19"/>
      <c r="E106" s="19"/>
      <c r="F106" s="19"/>
      <c r="G106" s="6"/>
      <c r="H106" s="6"/>
      <c r="I106" s="6"/>
      <c r="J106" s="6"/>
    </row>
    <row r="107" spans="7:10" ht="12.75">
      <c r="G107" s="6"/>
      <c r="H107" s="6"/>
      <c r="I107" s="6"/>
      <c r="J107" s="6"/>
    </row>
    <row r="108" spans="7:10" ht="12.75">
      <c r="G108" s="6"/>
      <c r="H108" s="6"/>
      <c r="I108" s="6"/>
      <c r="J108" s="6"/>
    </row>
    <row r="109" spans="1:10" ht="12.75">
      <c r="A109" s="21" t="s">
        <v>55</v>
      </c>
      <c r="B109" s="18" t="s">
        <v>6</v>
      </c>
      <c r="G109" s="1"/>
      <c r="H109" s="1"/>
      <c r="I109" s="1"/>
      <c r="J109" s="1"/>
    </row>
    <row r="110" spans="1:10" ht="12.75">
      <c r="A110" s="21"/>
      <c r="B110" s="18"/>
      <c r="G110" s="1"/>
      <c r="H110" s="1"/>
      <c r="I110" s="1"/>
      <c r="J110" s="1"/>
    </row>
    <row r="111" spans="1:10" ht="12.75">
      <c r="A111" s="21"/>
      <c r="B111" s="18"/>
      <c r="G111" s="1"/>
      <c r="H111" s="1"/>
      <c r="I111" s="1"/>
      <c r="J111" s="1"/>
    </row>
    <row r="112" spans="1:10" ht="12.75">
      <c r="A112" s="21"/>
      <c r="B112" s="18"/>
      <c r="G112" s="1"/>
      <c r="H112" s="1"/>
      <c r="I112" s="1"/>
      <c r="J112" s="1"/>
    </row>
    <row r="113" spans="1:10" ht="12.75">
      <c r="A113" s="21" t="s">
        <v>56</v>
      </c>
      <c r="B113" s="18" t="s">
        <v>262</v>
      </c>
      <c r="G113" s="1"/>
      <c r="H113" s="1"/>
      <c r="I113" s="1"/>
      <c r="J113" s="1"/>
    </row>
    <row r="114" spans="1:10" ht="12.75">
      <c r="A114" s="21"/>
      <c r="B114" s="18"/>
      <c r="G114" s="1"/>
      <c r="H114" s="1"/>
      <c r="I114" s="1"/>
      <c r="J114" s="1"/>
    </row>
    <row r="115" spans="1:10" ht="12.75">
      <c r="A115" s="21"/>
      <c r="B115" s="18"/>
      <c r="G115" s="1"/>
      <c r="H115" s="1"/>
      <c r="I115" s="1"/>
      <c r="J115" s="1"/>
    </row>
    <row r="116" spans="1:10" ht="12.75">
      <c r="A116" s="21"/>
      <c r="B116" s="18"/>
      <c r="G116" s="1"/>
      <c r="H116" s="1"/>
      <c r="I116" s="1"/>
      <c r="J116" s="1"/>
    </row>
    <row r="117" spans="1:2" ht="12.75">
      <c r="A117" s="21" t="s">
        <v>57</v>
      </c>
      <c r="B117" s="18" t="s">
        <v>263</v>
      </c>
    </row>
    <row r="118" spans="1:2" ht="12.75">
      <c r="A118" s="21"/>
      <c r="B118" s="28"/>
    </row>
    <row r="119" spans="1:2" ht="12.75">
      <c r="A119" s="21"/>
      <c r="B119" s="28"/>
    </row>
    <row r="120" spans="1:2" ht="12.75">
      <c r="A120" s="21" t="s">
        <v>58</v>
      </c>
      <c r="B120" s="18" t="s">
        <v>264</v>
      </c>
    </row>
    <row r="121" spans="1:2" ht="12.75">
      <c r="A121" s="21"/>
      <c r="B121" s="28" t="s">
        <v>153</v>
      </c>
    </row>
    <row r="122" spans="1:9" ht="12.75">
      <c r="A122" s="21"/>
      <c r="B122" s="28"/>
      <c r="I122" s="24" t="s">
        <v>82</v>
      </c>
    </row>
    <row r="123" spans="1:9" ht="12.75">
      <c r="A123" s="21"/>
      <c r="B123" s="28"/>
      <c r="I123" s="12" t="s">
        <v>280</v>
      </c>
    </row>
    <row r="124" spans="1:9" ht="12.75">
      <c r="A124" s="21"/>
      <c r="I124" s="24" t="s">
        <v>33</v>
      </c>
    </row>
    <row r="125" spans="1:2" ht="12.75">
      <c r="A125" s="21"/>
      <c r="B125" s="61" t="s">
        <v>143</v>
      </c>
    </row>
    <row r="126" spans="1:3" ht="12.75">
      <c r="A126" s="21"/>
      <c r="B126" s="23" t="s">
        <v>144</v>
      </c>
      <c r="C126" s="28" t="s">
        <v>145</v>
      </c>
    </row>
    <row r="127" spans="1:9" ht="12.75">
      <c r="A127" s="21"/>
      <c r="C127" s="41" t="s">
        <v>146</v>
      </c>
      <c r="I127" s="62">
        <v>80364</v>
      </c>
    </row>
    <row r="128" spans="1:9" ht="12.75">
      <c r="A128" s="21"/>
      <c r="C128" s="41"/>
      <c r="I128" s="62"/>
    </row>
    <row r="129" spans="1:9" ht="12.75">
      <c r="A129" s="21"/>
      <c r="B129" s="23" t="s">
        <v>147</v>
      </c>
      <c r="C129" s="28" t="s">
        <v>145</v>
      </c>
      <c r="I129" s="62"/>
    </row>
    <row r="130" spans="1:9" ht="12.75">
      <c r="A130" s="21"/>
      <c r="C130" s="41" t="s">
        <v>148</v>
      </c>
      <c r="I130" s="62"/>
    </row>
    <row r="131" spans="1:9" ht="13.5" thickBot="1">
      <c r="A131" s="21"/>
      <c r="C131" s="41" t="s">
        <v>149</v>
      </c>
      <c r="I131" s="51">
        <v>9319</v>
      </c>
    </row>
    <row r="132" spans="1:9" ht="13.5" thickTop="1">
      <c r="A132" s="21"/>
      <c r="C132" s="41"/>
      <c r="I132" s="62"/>
    </row>
    <row r="133" spans="1:9" ht="12.75">
      <c r="A133" s="21"/>
      <c r="B133" t="s">
        <v>150</v>
      </c>
      <c r="C133" s="41"/>
      <c r="I133" s="62"/>
    </row>
    <row r="134" spans="1:9" ht="12.75">
      <c r="A134" s="21"/>
      <c r="B134" s="61" t="s">
        <v>200</v>
      </c>
      <c r="I134" s="62"/>
    </row>
    <row r="135" spans="1:9" ht="13.5" thickBot="1">
      <c r="A135" s="21"/>
      <c r="C135" s="61" t="s">
        <v>201</v>
      </c>
      <c r="I135" s="51">
        <v>686</v>
      </c>
    </row>
    <row r="136" spans="1:9" ht="13.5" thickTop="1">
      <c r="A136" s="21"/>
      <c r="B136" s="18"/>
      <c r="I136" s="1"/>
    </row>
    <row r="137" spans="1:2" ht="12.75">
      <c r="A137" s="21" t="s">
        <v>197</v>
      </c>
      <c r="B137" s="18" t="s">
        <v>265</v>
      </c>
    </row>
    <row r="138" spans="1:9" ht="12.75">
      <c r="A138" s="21"/>
      <c r="B138" s="18"/>
      <c r="I138" s="24" t="s">
        <v>82</v>
      </c>
    </row>
    <row r="139" ht="12.75">
      <c r="I139" s="12" t="str">
        <f>+I123</f>
        <v>31.12.2006</v>
      </c>
    </row>
    <row r="140" ht="12.75">
      <c r="I140" s="24" t="s">
        <v>33</v>
      </c>
    </row>
    <row r="141" ht="12.75">
      <c r="I141" s="24"/>
    </row>
    <row r="142" spans="2:9" ht="13.5" thickBot="1">
      <c r="B142" t="s">
        <v>110</v>
      </c>
      <c r="I142" s="51">
        <v>23956</v>
      </c>
    </row>
    <row r="143" ht="13.5" thickTop="1">
      <c r="I143" s="77"/>
    </row>
    <row r="144" spans="2:9" ht="13.5" thickBot="1">
      <c r="B144" t="s">
        <v>83</v>
      </c>
      <c r="I144" s="51">
        <v>0</v>
      </c>
    </row>
    <row r="145" ht="13.5" thickTop="1"/>
    <row r="146" spans="1:2" ht="12.75">
      <c r="A146" s="21" t="s">
        <v>249</v>
      </c>
      <c r="B146" s="18" t="s">
        <v>266</v>
      </c>
    </row>
    <row r="147" spans="2:13" ht="12.75">
      <c r="B147" t="s">
        <v>250</v>
      </c>
      <c r="M147" s="37"/>
    </row>
    <row r="149" spans="8:10" ht="12.75">
      <c r="H149" t="s">
        <v>252</v>
      </c>
      <c r="J149" s="24" t="s">
        <v>33</v>
      </c>
    </row>
    <row r="150" spans="2:8" ht="12.75">
      <c r="B150" t="s">
        <v>251</v>
      </c>
      <c r="F150" t="s">
        <v>259</v>
      </c>
      <c r="H150" t="s">
        <v>253</v>
      </c>
    </row>
    <row r="152" spans="2:10" ht="12.75">
      <c r="B152" t="s">
        <v>254</v>
      </c>
      <c r="F152" t="s">
        <v>255</v>
      </c>
      <c r="H152" t="s">
        <v>257</v>
      </c>
      <c r="J152" s="77">
        <v>234</v>
      </c>
    </row>
    <row r="153" spans="6:10" ht="12.75">
      <c r="F153" t="s">
        <v>256</v>
      </c>
      <c r="H153" t="s">
        <v>258</v>
      </c>
      <c r="J153" s="77">
        <v>99</v>
      </c>
    </row>
  </sheetData>
  <printOptions horizontalCentered="1"/>
  <pageMargins left="0" right="0" top="0.25" bottom="0.25" header="0.5" footer="0.1"/>
  <pageSetup blackAndWhite="1" firstPageNumber="5" useFirstPageNumber="1" horizontalDpi="600" verticalDpi="600" orientation="portrait" paperSize="9" scale="83" r:id="rId2"/>
  <headerFooter alignWithMargins="0">
    <oddFooter>&amp;C&amp;P</oddFooter>
  </headerFooter>
  <rowBreaks count="2" manualBreakCount="2">
    <brk id="73" max="10" man="1"/>
    <brk id="136" max="10" man="1"/>
  </rowBreaks>
  <drawing r:id="rId1"/>
</worksheet>
</file>

<file path=xl/worksheets/sheet6.xml><?xml version="1.0" encoding="utf-8"?>
<worksheet xmlns="http://schemas.openxmlformats.org/spreadsheetml/2006/main" xmlns:r="http://schemas.openxmlformats.org/officeDocument/2006/relationships">
  <dimension ref="A2:Q159"/>
  <sheetViews>
    <sheetView tabSelected="1" view="pageBreakPreview" zoomScaleSheetLayoutView="100" workbookViewId="0" topLeftCell="A110">
      <selection activeCell="F156" sqref="F156"/>
    </sheetView>
  </sheetViews>
  <sheetFormatPr defaultColWidth="9.140625" defaultRowHeight="12.75"/>
  <cols>
    <col min="1" max="1" width="5.140625" style="0" customWidth="1"/>
    <col min="2" max="2" width="4.421875" style="0" customWidth="1"/>
    <col min="3" max="3" width="6.00390625" style="0" customWidth="1"/>
    <col min="6" max="6" width="17.7109375" style="0" customWidth="1"/>
    <col min="7" max="7" width="11.7109375" style="0" customWidth="1"/>
    <col min="8" max="8" width="12.8515625" style="0" bestFit="1" customWidth="1"/>
    <col min="9" max="9" width="12.7109375" style="0" bestFit="1" customWidth="1"/>
    <col min="10" max="10" width="13.00390625" style="0" customWidth="1"/>
    <col min="12" max="12" width="11.28125" style="0" bestFit="1" customWidth="1"/>
  </cols>
  <sheetData>
    <row r="2" spans="1:10" ht="15.75">
      <c r="A2" s="16" t="s">
        <v>34</v>
      </c>
      <c r="B2" s="7"/>
      <c r="C2" s="7"/>
      <c r="D2" s="7"/>
      <c r="E2" s="7"/>
      <c r="F2" s="42" t="s">
        <v>89</v>
      </c>
      <c r="G2" s="7"/>
      <c r="H2" s="7"/>
      <c r="I2" s="7"/>
      <c r="J2" s="7"/>
    </row>
    <row r="3" spans="1:10" ht="12.75">
      <c r="A3" s="12" t="s">
        <v>1</v>
      </c>
      <c r="B3" s="8" t="str">
        <f>+'NTA-A'!B3</f>
        <v>Quarterly Report on consolidated results for the second financial quarter ended 31st December 2006</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47" t="s">
        <v>103</v>
      </c>
    </row>
    <row r="7" ht="14.25">
      <c r="A7" s="26"/>
    </row>
    <row r="8" spans="1:3" ht="12.75">
      <c r="A8" s="21" t="s">
        <v>59</v>
      </c>
      <c r="B8" s="18" t="s">
        <v>267</v>
      </c>
      <c r="C8" s="18"/>
    </row>
    <row r="9" spans="1:3" ht="12.75">
      <c r="A9" s="21"/>
      <c r="B9" s="18"/>
      <c r="C9" s="18"/>
    </row>
    <row r="10" spans="1:11" ht="12.75">
      <c r="A10" s="21"/>
      <c r="B10" s="18"/>
      <c r="C10" s="18"/>
      <c r="K10" t="s">
        <v>96</v>
      </c>
    </row>
    <row r="11" spans="1:3" ht="12.75">
      <c r="A11" s="21"/>
      <c r="B11" s="18"/>
      <c r="C11" s="18"/>
    </row>
    <row r="12" spans="1:3" ht="12.75">
      <c r="A12" s="21"/>
      <c r="B12" s="18"/>
      <c r="C12" s="18"/>
    </row>
    <row r="17" spans="1:3" ht="12.75">
      <c r="A17" s="21" t="s">
        <v>60</v>
      </c>
      <c r="B17" s="18" t="s">
        <v>268</v>
      </c>
      <c r="C17" s="18"/>
    </row>
    <row r="18" spans="1:3" ht="12.75">
      <c r="A18" s="21"/>
      <c r="B18" s="18"/>
      <c r="C18" s="18"/>
    </row>
    <row r="19" spans="1:3" ht="12.75">
      <c r="A19" s="21"/>
      <c r="B19" s="18"/>
      <c r="C19" s="18"/>
    </row>
    <row r="20" ht="12.75">
      <c r="A20" s="21"/>
    </row>
    <row r="21" ht="12.75">
      <c r="A21" s="21"/>
    </row>
    <row r="22" spans="1:3" ht="12.75">
      <c r="A22" s="21" t="s">
        <v>61</v>
      </c>
      <c r="B22" s="18" t="s">
        <v>269</v>
      </c>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c r="B28" s="18"/>
      <c r="C28" s="18"/>
    </row>
    <row r="29" spans="1:3" ht="12.75">
      <c r="A29" s="21"/>
      <c r="B29" s="18"/>
      <c r="C29" s="18"/>
    </row>
    <row r="30" spans="1:3" ht="12.75">
      <c r="A30" s="21"/>
      <c r="B30" s="18"/>
      <c r="C30" s="18"/>
    </row>
    <row r="31" spans="1:3" ht="12.75">
      <c r="A31" s="21" t="s">
        <v>62</v>
      </c>
      <c r="B31" s="18" t="s">
        <v>270</v>
      </c>
      <c r="C31" s="18"/>
    </row>
    <row r="32" ht="12.75">
      <c r="B32" t="s">
        <v>84</v>
      </c>
    </row>
    <row r="34" spans="1:17" ht="12.75">
      <c r="A34" s="21" t="s">
        <v>63</v>
      </c>
      <c r="B34" s="18" t="s">
        <v>199</v>
      </c>
      <c r="C34" s="18"/>
      <c r="O34" s="21"/>
      <c r="P34" s="18"/>
      <c r="Q34" s="18"/>
    </row>
    <row r="35" spans="1:17" ht="12.75">
      <c r="A35" s="21"/>
      <c r="B35" s="18"/>
      <c r="C35" s="18"/>
      <c r="G35" s="83" t="s">
        <v>114</v>
      </c>
      <c r="H35" s="83"/>
      <c r="I35" s="83" t="s">
        <v>115</v>
      </c>
      <c r="J35" s="83"/>
      <c r="O35" s="21"/>
      <c r="P35" s="18"/>
      <c r="Q35" s="18"/>
    </row>
    <row r="36" spans="1:17" ht="12.75">
      <c r="A36" s="21"/>
      <c r="B36" s="18"/>
      <c r="C36" s="18"/>
      <c r="G36" s="12" t="s">
        <v>284</v>
      </c>
      <c r="H36" s="12" t="s">
        <v>285</v>
      </c>
      <c r="I36" s="12" t="str">
        <f>+G36</f>
        <v>31.12.06</v>
      </c>
      <c r="J36" s="12" t="str">
        <f>+H36</f>
        <v>31.12.05</v>
      </c>
      <c r="O36" s="21"/>
      <c r="P36" s="52"/>
      <c r="Q36" s="18"/>
    </row>
    <row r="37" spans="1:17" ht="12.75">
      <c r="A37" s="21"/>
      <c r="B37" s="18"/>
      <c r="C37" s="18"/>
      <c r="G37" s="24" t="s">
        <v>33</v>
      </c>
      <c r="H37" s="24" t="s">
        <v>33</v>
      </c>
      <c r="I37" s="24" t="s">
        <v>33</v>
      </c>
      <c r="J37" s="24" t="s">
        <v>33</v>
      </c>
      <c r="O37" s="21"/>
      <c r="P37" s="18"/>
      <c r="Q37" s="18"/>
    </row>
    <row r="38" spans="1:9" ht="12.75">
      <c r="A38" s="21"/>
      <c r="B38" s="28" t="s">
        <v>85</v>
      </c>
      <c r="C38" s="28"/>
      <c r="I38" s="24"/>
    </row>
    <row r="39" spans="1:10" ht="12.75">
      <c r="A39" s="21"/>
      <c r="B39" s="39" t="s">
        <v>86</v>
      </c>
      <c r="C39" s="39"/>
      <c r="G39" s="1">
        <v>336</v>
      </c>
      <c r="H39" s="1">
        <v>-113</v>
      </c>
      <c r="I39" s="2">
        <v>628</v>
      </c>
      <c r="J39" s="1">
        <v>205</v>
      </c>
    </row>
    <row r="40" spans="2:10" ht="12.75">
      <c r="B40" s="23" t="s">
        <v>87</v>
      </c>
      <c r="C40" s="23"/>
      <c r="G40" s="3">
        <v>0</v>
      </c>
      <c r="H40" s="3">
        <v>0</v>
      </c>
      <c r="I40" s="3">
        <v>0</v>
      </c>
      <c r="J40" s="3">
        <v>0</v>
      </c>
    </row>
    <row r="41" spans="7:10" ht="13.5" thickBot="1">
      <c r="G41" s="46">
        <f>SUM(G39:G40)</f>
        <v>336</v>
      </c>
      <c r="H41" s="46">
        <f>SUM(H39:H40)</f>
        <v>-113</v>
      </c>
      <c r="I41" s="46">
        <f>SUM(I39:I40)</f>
        <v>628</v>
      </c>
      <c r="J41" s="46">
        <f>SUM(J39:J40)</f>
        <v>205</v>
      </c>
    </row>
    <row r="42" spans="7:10" ht="13.5" thickTop="1">
      <c r="G42" s="53"/>
      <c r="H42" s="40"/>
      <c r="I42" s="53"/>
      <c r="J42" s="40"/>
    </row>
    <row r="43" spans="7:10" ht="12.75">
      <c r="G43" s="53"/>
      <c r="H43" s="40"/>
      <c r="I43" s="53"/>
      <c r="J43" s="40"/>
    </row>
    <row r="44" spans="7:10" ht="12.75">
      <c r="G44" s="53"/>
      <c r="H44" s="40"/>
      <c r="I44" s="53"/>
      <c r="J44" s="40"/>
    </row>
    <row r="45" spans="7:10" ht="12.75">
      <c r="G45" s="53"/>
      <c r="H45" s="40"/>
      <c r="I45" s="53"/>
      <c r="J45" s="40"/>
    </row>
    <row r="46" spans="1:3" ht="12.75">
      <c r="A46" s="21" t="s">
        <v>64</v>
      </c>
      <c r="B46" s="18" t="s">
        <v>271</v>
      </c>
      <c r="C46" s="18"/>
    </row>
    <row r="47" spans="1:3" ht="12.75">
      <c r="A47" s="21"/>
      <c r="B47" s="18"/>
      <c r="C47" s="18"/>
    </row>
    <row r="48" spans="1:3" ht="12.75">
      <c r="A48" s="21"/>
      <c r="B48" s="18"/>
      <c r="C48" s="18"/>
    </row>
    <row r="49" spans="1:3" ht="12.75">
      <c r="A49" s="21" t="s">
        <v>65</v>
      </c>
      <c r="B49" s="18" t="s">
        <v>272</v>
      </c>
      <c r="C49" s="18"/>
    </row>
    <row r="50" spans="1:3" ht="12.75">
      <c r="A50" s="21"/>
      <c r="B50" t="s">
        <v>111</v>
      </c>
      <c r="C50" s="18"/>
    </row>
    <row r="51" spans="1:3" ht="12.75">
      <c r="A51" s="21"/>
      <c r="B51" s="18"/>
      <c r="C51" s="18"/>
    </row>
    <row r="52" spans="1:3" ht="12.75">
      <c r="A52" s="21" t="s">
        <v>66</v>
      </c>
      <c r="B52" s="18" t="s">
        <v>105</v>
      </c>
      <c r="C52" s="18"/>
    </row>
    <row r="53" spans="1:3" ht="12.75">
      <c r="A53" s="21"/>
      <c r="B53" s="48"/>
      <c r="C53" s="18"/>
    </row>
    <row r="54" spans="1:3" ht="12.75">
      <c r="A54" s="21"/>
      <c r="B54" s="48"/>
      <c r="C54" s="18"/>
    </row>
    <row r="55" spans="1:3" ht="12.75">
      <c r="A55" s="21"/>
      <c r="B55" s="48"/>
      <c r="C55" s="18"/>
    </row>
    <row r="56" spans="1:3" ht="12.75">
      <c r="A56" s="21" t="s">
        <v>67</v>
      </c>
      <c r="B56" s="18" t="s">
        <v>151</v>
      </c>
      <c r="C56" s="18"/>
    </row>
    <row r="57" spans="1:3" ht="12.75">
      <c r="A57" s="21"/>
      <c r="B57" s="28" t="s">
        <v>286</v>
      </c>
      <c r="C57" s="28"/>
    </row>
    <row r="58" spans="1:3" ht="12.75">
      <c r="A58" s="21"/>
      <c r="B58" s="28"/>
      <c r="C58" s="28"/>
    </row>
    <row r="59" spans="8:10" ht="12.75">
      <c r="H59" s="24" t="s">
        <v>73</v>
      </c>
      <c r="I59" s="24" t="s">
        <v>141</v>
      </c>
      <c r="J59" s="24" t="s">
        <v>25</v>
      </c>
    </row>
    <row r="60" spans="8:10" ht="12.75">
      <c r="H60" s="24" t="s">
        <v>33</v>
      </c>
      <c r="I60" s="24" t="s">
        <v>33</v>
      </c>
      <c r="J60" s="24" t="s">
        <v>33</v>
      </c>
    </row>
    <row r="62" spans="2:10" ht="12.75">
      <c r="B62" t="s">
        <v>74</v>
      </c>
      <c r="H62" s="71">
        <v>2628</v>
      </c>
      <c r="I62" s="71">
        <v>71053</v>
      </c>
      <c r="J62" s="71">
        <f>SUM(H62:I62)</f>
        <v>73681</v>
      </c>
    </row>
    <row r="63" spans="2:10" ht="12.75">
      <c r="B63" t="s">
        <v>75</v>
      </c>
      <c r="H63" s="72">
        <v>7361</v>
      </c>
      <c r="I63" s="72">
        <v>13</v>
      </c>
      <c r="J63" s="72">
        <f>SUM(H63:I63)</f>
        <v>7374</v>
      </c>
    </row>
    <row r="64" spans="8:12" ht="13.5" thickBot="1">
      <c r="H64" s="51">
        <f>SUM(H62:H63)</f>
        <v>9989</v>
      </c>
      <c r="I64" s="51">
        <f>SUM(I62:I63)</f>
        <v>71066</v>
      </c>
      <c r="J64" s="51">
        <f>SUM(J62:J63)</f>
        <v>81055</v>
      </c>
      <c r="L64" s="1"/>
    </row>
    <row r="65" ht="13.5" thickTop="1"/>
    <row r="66" spans="1:3" ht="12.75">
      <c r="A66" s="21" t="s">
        <v>68</v>
      </c>
      <c r="B66" s="18" t="s">
        <v>273</v>
      </c>
      <c r="C66" s="18"/>
    </row>
    <row r="67" spans="1:3" ht="12.75">
      <c r="A67" s="21"/>
      <c r="B67" s="39" t="s">
        <v>101</v>
      </c>
      <c r="C67" s="18"/>
    </row>
    <row r="68" spans="1:3" ht="12.75">
      <c r="A68" s="21"/>
      <c r="B68" s="18"/>
      <c r="C68" s="18"/>
    </row>
    <row r="69" spans="1:3" ht="12.75">
      <c r="A69" s="21"/>
      <c r="B69" s="18"/>
      <c r="C69" s="18"/>
    </row>
    <row r="70" spans="1:3" ht="12.75">
      <c r="A70" s="21"/>
      <c r="B70" s="18"/>
      <c r="C70" s="18"/>
    </row>
    <row r="71" spans="1:3" ht="12.75">
      <c r="A71" s="21"/>
      <c r="B71" s="18"/>
      <c r="C71" s="18"/>
    </row>
    <row r="72" spans="1:3" ht="12.75">
      <c r="A72" s="21"/>
      <c r="B72" s="18"/>
      <c r="C72" s="18"/>
    </row>
    <row r="73" spans="1:3" ht="12.75">
      <c r="A73" s="21"/>
      <c r="B73" s="18"/>
      <c r="C73" s="18"/>
    </row>
    <row r="74" spans="1:3" ht="12.75">
      <c r="A74" s="21"/>
      <c r="B74" s="18"/>
      <c r="C74" s="18"/>
    </row>
    <row r="75" spans="1:3" ht="12.75">
      <c r="A75" s="21"/>
      <c r="B75" s="28"/>
      <c r="C75" s="18"/>
    </row>
    <row r="76" spans="1:3" ht="12.75">
      <c r="A76" s="21"/>
      <c r="B76" s="28"/>
      <c r="C76" s="18"/>
    </row>
    <row r="77" spans="1:3" ht="12.75">
      <c r="A77" s="21"/>
      <c r="B77" s="39" t="s">
        <v>102</v>
      </c>
      <c r="C77" s="28" t="s">
        <v>248</v>
      </c>
    </row>
    <row r="78" spans="1:3" ht="12.75">
      <c r="A78" s="21"/>
      <c r="B78" s="28"/>
      <c r="C78" s="18"/>
    </row>
    <row r="79" spans="1:3" ht="12.75">
      <c r="A79" s="21"/>
      <c r="B79" s="28"/>
      <c r="C79" s="18"/>
    </row>
    <row r="80" spans="1:3" ht="12.75">
      <c r="A80" s="21"/>
      <c r="B80" s="28"/>
      <c r="C80" s="18"/>
    </row>
    <row r="81" spans="1:3" ht="12.75">
      <c r="A81" s="21"/>
      <c r="B81" s="28"/>
      <c r="C81" s="18"/>
    </row>
    <row r="82" spans="1:9" ht="12.75">
      <c r="A82" s="21"/>
      <c r="B82" s="28"/>
      <c r="C82" s="18"/>
      <c r="H82" s="24"/>
      <c r="I82" s="24" t="s">
        <v>238</v>
      </c>
    </row>
    <row r="83" spans="1:10" ht="12.75">
      <c r="A83" s="21"/>
      <c r="B83" s="28"/>
      <c r="C83" s="18"/>
      <c r="F83" s="24"/>
      <c r="H83" s="24" t="s">
        <v>239</v>
      </c>
      <c r="I83" s="24" t="s">
        <v>240</v>
      </c>
      <c r="J83" s="24" t="s">
        <v>241</v>
      </c>
    </row>
    <row r="84" spans="1:10" ht="12.75">
      <c r="A84" s="21"/>
      <c r="B84" s="28"/>
      <c r="C84" s="18"/>
      <c r="F84" s="24"/>
      <c r="H84" s="24" t="s">
        <v>242</v>
      </c>
      <c r="I84" s="12" t="s">
        <v>243</v>
      </c>
      <c r="J84" s="24" t="s">
        <v>33</v>
      </c>
    </row>
    <row r="85" spans="1:3" ht="12.75">
      <c r="A85" s="21"/>
      <c r="B85" s="28"/>
      <c r="C85" s="18"/>
    </row>
    <row r="86" spans="1:12" ht="12.75">
      <c r="A86" s="21"/>
      <c r="B86" s="28"/>
      <c r="C86" s="28" t="s">
        <v>244</v>
      </c>
      <c r="F86" s="74"/>
      <c r="H86" s="24" t="s">
        <v>245</v>
      </c>
      <c r="I86" s="78">
        <v>203</v>
      </c>
      <c r="J86" s="79">
        <v>720</v>
      </c>
      <c r="L86" s="37"/>
    </row>
    <row r="87" spans="1:10" ht="12.75">
      <c r="A87" s="21"/>
      <c r="B87" s="28"/>
      <c r="C87" s="41" t="s">
        <v>246</v>
      </c>
      <c r="F87" s="74"/>
      <c r="H87" s="24" t="s">
        <v>247</v>
      </c>
      <c r="I87" s="78">
        <v>82</v>
      </c>
      <c r="J87" s="79">
        <v>378</v>
      </c>
    </row>
    <row r="88" spans="1:10" ht="12.75">
      <c r="A88" s="21"/>
      <c r="B88" s="28"/>
      <c r="C88" s="41"/>
      <c r="F88" s="74"/>
      <c r="H88" s="24"/>
      <c r="I88" s="2"/>
      <c r="J88" s="75"/>
    </row>
    <row r="89" spans="1:10" ht="12.75">
      <c r="A89" s="21"/>
      <c r="B89" s="28"/>
      <c r="C89" s="76" t="s">
        <v>260</v>
      </c>
      <c r="F89" s="74"/>
      <c r="H89" s="24"/>
      <c r="I89" s="2"/>
      <c r="J89" s="75"/>
    </row>
    <row r="90" spans="1:10" ht="12.75">
      <c r="A90" s="21"/>
      <c r="B90" s="28"/>
      <c r="C90" s="41"/>
      <c r="F90" s="74"/>
      <c r="G90" s="24"/>
      <c r="H90" s="2"/>
      <c r="I90" s="75"/>
      <c r="J90" s="12"/>
    </row>
    <row r="91" spans="1:3" ht="12.75">
      <c r="A91" s="21"/>
      <c r="B91" s="28"/>
      <c r="C91" s="18"/>
    </row>
    <row r="92" spans="1:3" ht="12.75">
      <c r="A92" s="21"/>
      <c r="B92" s="28"/>
      <c r="C92" s="18"/>
    </row>
    <row r="93" spans="1:3" ht="12.75">
      <c r="A93" s="21"/>
      <c r="B93" s="28"/>
      <c r="C93" s="18"/>
    </row>
    <row r="94" spans="1:3" ht="12.75">
      <c r="A94" s="21"/>
      <c r="B94" s="28"/>
      <c r="C94" s="18"/>
    </row>
    <row r="95" spans="1:3" ht="12.75">
      <c r="A95" s="21"/>
      <c r="B95" s="28"/>
      <c r="C95" s="18"/>
    </row>
    <row r="96" spans="1:3" ht="12.75">
      <c r="A96" s="21"/>
      <c r="B96" s="28"/>
      <c r="C96" s="28" t="s">
        <v>261</v>
      </c>
    </row>
    <row r="97" spans="1:2" ht="12.75">
      <c r="A97" s="21"/>
      <c r="B97" s="28"/>
    </row>
    <row r="98" spans="1:3" ht="12.75">
      <c r="A98" s="21" t="s">
        <v>69</v>
      </c>
      <c r="B98" s="18" t="s">
        <v>274</v>
      </c>
      <c r="C98" s="18"/>
    </row>
    <row r="99" spans="1:3" ht="12.75">
      <c r="A99" s="21"/>
      <c r="B99" s="28"/>
      <c r="C99" s="18"/>
    </row>
    <row r="100" spans="1:3" ht="12.75">
      <c r="A100" s="21"/>
      <c r="B100" s="63"/>
      <c r="C100" s="18"/>
    </row>
    <row r="101" spans="1:3" ht="12.75">
      <c r="A101" s="21"/>
      <c r="B101" s="63"/>
      <c r="C101" s="18"/>
    </row>
    <row r="102" spans="1:3" ht="12.75">
      <c r="A102" s="21"/>
      <c r="B102" s="39" t="s">
        <v>101</v>
      </c>
      <c r="C102" s="28" t="s">
        <v>296</v>
      </c>
    </row>
    <row r="103" spans="1:3" ht="12.75">
      <c r="A103" s="21"/>
      <c r="B103" s="39"/>
      <c r="C103" s="39" t="s">
        <v>298</v>
      </c>
    </row>
    <row r="104" spans="1:3" ht="12.75">
      <c r="A104" s="21"/>
      <c r="B104" s="63"/>
      <c r="C104" s="63" t="s">
        <v>297</v>
      </c>
    </row>
    <row r="105" spans="1:3" ht="12.75">
      <c r="A105" s="21"/>
      <c r="B105" s="39"/>
      <c r="C105" s="18"/>
    </row>
    <row r="106" spans="1:3" ht="12.75">
      <c r="A106" s="21"/>
      <c r="B106" s="63"/>
      <c r="C106" s="18"/>
    </row>
    <row r="107" spans="1:3" ht="12.75">
      <c r="A107" s="21"/>
      <c r="B107" s="63"/>
      <c r="C107" s="18"/>
    </row>
    <row r="108" spans="1:3" ht="12.75">
      <c r="A108" s="21"/>
      <c r="B108" s="63"/>
      <c r="C108" s="18"/>
    </row>
    <row r="109" spans="1:3" ht="12.75">
      <c r="A109" s="21"/>
      <c r="B109" s="63"/>
      <c r="C109" s="18"/>
    </row>
    <row r="110" spans="1:3" ht="12.75">
      <c r="A110" s="21"/>
      <c r="B110" s="39" t="s">
        <v>102</v>
      </c>
      <c r="C110" s="28" t="s">
        <v>287</v>
      </c>
    </row>
    <row r="111" spans="1:6" ht="12.75">
      <c r="A111" s="21"/>
      <c r="B111" s="63"/>
      <c r="C111" s="63" t="s">
        <v>288</v>
      </c>
      <c r="D111" s="63"/>
      <c r="E111" s="63"/>
      <c r="F111" s="63"/>
    </row>
    <row r="112" spans="1:2" ht="12.75">
      <c r="A112" s="21"/>
      <c r="B112" s="63"/>
    </row>
    <row r="113" spans="1:3" ht="12.75">
      <c r="A113" s="21"/>
      <c r="B113" s="63"/>
      <c r="C113" s="18"/>
    </row>
    <row r="114" spans="1:3" ht="12.75">
      <c r="A114" s="21"/>
      <c r="B114" s="63"/>
      <c r="C114" s="18"/>
    </row>
    <row r="115" spans="1:3" ht="12.75">
      <c r="A115" s="21"/>
      <c r="B115" s="63"/>
      <c r="C115" s="18"/>
    </row>
    <row r="116" spans="1:3" ht="12.75">
      <c r="A116" s="21"/>
      <c r="B116" s="39" t="s">
        <v>290</v>
      </c>
      <c r="C116" s="28" t="s">
        <v>291</v>
      </c>
    </row>
    <row r="117" spans="1:3" ht="12.75">
      <c r="A117" s="21"/>
      <c r="B117" s="63"/>
      <c r="C117" s="63" t="s">
        <v>292</v>
      </c>
    </row>
    <row r="118" spans="1:3" ht="12.75">
      <c r="A118" s="21"/>
      <c r="B118" s="63"/>
      <c r="C118" s="18"/>
    </row>
    <row r="119" spans="1:3" ht="12.75">
      <c r="A119" s="21"/>
      <c r="B119" s="63"/>
      <c r="C119" s="18"/>
    </row>
    <row r="120" spans="1:3" ht="12.75">
      <c r="A120" s="21"/>
      <c r="B120" s="63"/>
      <c r="C120" s="18"/>
    </row>
    <row r="121" spans="1:3" ht="12.75">
      <c r="A121" s="21"/>
      <c r="B121" s="63"/>
      <c r="C121" s="18"/>
    </row>
    <row r="122" spans="1:3" ht="12.75">
      <c r="A122" s="21"/>
      <c r="B122" s="63"/>
      <c r="C122" s="18"/>
    </row>
    <row r="123" spans="1:3" ht="12.75">
      <c r="A123" s="21"/>
      <c r="B123" s="39" t="s">
        <v>293</v>
      </c>
      <c r="C123" s="28" t="s">
        <v>294</v>
      </c>
    </row>
    <row r="124" spans="1:3" ht="12.75">
      <c r="A124" s="21"/>
      <c r="B124" s="63"/>
      <c r="C124" s="28" t="s">
        <v>305</v>
      </c>
    </row>
    <row r="125" spans="1:3" ht="12.75">
      <c r="A125" s="21"/>
      <c r="B125" s="63"/>
      <c r="C125" s="63" t="s">
        <v>295</v>
      </c>
    </row>
    <row r="126" spans="1:3" ht="12.75">
      <c r="A126" s="21"/>
      <c r="B126" s="63"/>
      <c r="C126" s="39"/>
    </row>
    <row r="127" spans="1:3" ht="12.75">
      <c r="A127" s="21"/>
      <c r="B127" s="63"/>
      <c r="C127" s="39"/>
    </row>
    <row r="128" spans="1:3" ht="12.75">
      <c r="A128" s="21"/>
      <c r="B128" s="63"/>
      <c r="C128" s="39"/>
    </row>
    <row r="129" spans="1:3" ht="12.75">
      <c r="A129" s="21"/>
      <c r="B129" s="63"/>
      <c r="C129" s="39"/>
    </row>
    <row r="130" spans="1:3" ht="12.75">
      <c r="A130" s="21"/>
      <c r="B130" s="63"/>
      <c r="C130" s="39"/>
    </row>
    <row r="131" spans="1:3" ht="12.75">
      <c r="A131" s="21"/>
      <c r="B131" s="63"/>
      <c r="C131" s="28" t="s">
        <v>302</v>
      </c>
    </row>
    <row r="132" spans="1:3" ht="12.75">
      <c r="A132" s="21"/>
      <c r="B132" s="63"/>
      <c r="C132" s="28" t="s">
        <v>299</v>
      </c>
    </row>
    <row r="133" spans="1:3" ht="12.75">
      <c r="A133" s="21"/>
      <c r="B133" s="63"/>
      <c r="C133" s="39"/>
    </row>
    <row r="134" spans="1:4" ht="12.75">
      <c r="A134" s="21"/>
      <c r="B134" s="63"/>
      <c r="C134" s="28" t="s">
        <v>300</v>
      </c>
      <c r="D134" t="s">
        <v>301</v>
      </c>
    </row>
    <row r="135" spans="1:2" ht="12.75">
      <c r="A135" s="21"/>
      <c r="B135" s="63"/>
    </row>
    <row r="136" spans="1:3" ht="12.75">
      <c r="A136" s="21"/>
      <c r="B136" s="63"/>
      <c r="C136" s="28"/>
    </row>
    <row r="137" spans="1:3" ht="12.75">
      <c r="A137" s="21"/>
      <c r="B137" s="63"/>
      <c r="C137" s="28"/>
    </row>
    <row r="138" spans="1:3" ht="12.75">
      <c r="A138" s="21"/>
      <c r="B138" s="63"/>
      <c r="C138" s="28"/>
    </row>
    <row r="139" spans="1:3" ht="12.75">
      <c r="A139" s="21"/>
      <c r="B139" s="63"/>
      <c r="C139" s="28"/>
    </row>
    <row r="140" spans="1:3" ht="12.75">
      <c r="A140" s="21"/>
      <c r="B140" s="63"/>
      <c r="C140" s="28"/>
    </row>
    <row r="141" spans="1:3" ht="12.75">
      <c r="A141" s="21" t="s">
        <v>70</v>
      </c>
      <c r="B141" s="18" t="s">
        <v>72</v>
      </c>
      <c r="C141" s="18"/>
    </row>
    <row r="142" spans="1:3" ht="12.75">
      <c r="A142" s="21"/>
      <c r="B142" s="18"/>
      <c r="C142" s="18"/>
    </row>
    <row r="143" spans="1:3" ht="12.75">
      <c r="A143" s="21"/>
      <c r="B143" s="18"/>
      <c r="C143" s="18"/>
    </row>
    <row r="144" spans="1:3" ht="12.75">
      <c r="A144" s="21"/>
      <c r="B144" s="18"/>
      <c r="C144" s="18"/>
    </row>
    <row r="145" spans="1:3" ht="12.75">
      <c r="A145" s="21" t="s">
        <v>71</v>
      </c>
      <c r="B145" s="18" t="s">
        <v>235</v>
      </c>
      <c r="C145" s="18"/>
    </row>
    <row r="146" spans="7:10" ht="12.75">
      <c r="G146" s="83" t="s">
        <v>114</v>
      </c>
      <c r="H146" s="83"/>
      <c r="I146" s="83" t="s">
        <v>115</v>
      </c>
      <c r="J146" s="83"/>
    </row>
    <row r="147" spans="7:10" ht="12.75">
      <c r="G147" s="12" t="str">
        <f>+'IS'!E14</f>
        <v>31.12.2006</v>
      </c>
      <c r="H147" s="12" t="str">
        <f>+'IS'!G14</f>
        <v>31.12.2005</v>
      </c>
      <c r="I147" s="12" t="str">
        <f>+G147</f>
        <v>31.12.2006</v>
      </c>
      <c r="J147" s="12" t="str">
        <f>+H147</f>
        <v>31.12.2005</v>
      </c>
    </row>
    <row r="148" spans="2:3" ht="12.75">
      <c r="B148" s="23" t="s">
        <v>101</v>
      </c>
      <c r="C148" t="s">
        <v>154</v>
      </c>
    </row>
    <row r="149" ht="12.75">
      <c r="B149" s="23"/>
    </row>
    <row r="150" spans="3:10" ht="12.75">
      <c r="C150" t="s">
        <v>306</v>
      </c>
      <c r="G150" s="6">
        <f>+'IS'!E34</f>
        <v>1458</v>
      </c>
      <c r="H150" s="6">
        <f>+'IS'!G34</f>
        <v>-6342</v>
      </c>
      <c r="I150" s="1">
        <f>+'IS'!I34</f>
        <v>3234</v>
      </c>
      <c r="J150" s="1">
        <f>+'IS'!K34</f>
        <v>-5284</v>
      </c>
    </row>
    <row r="151" spans="7:10" ht="12.75">
      <c r="G151" s="6"/>
      <c r="H151" s="6"/>
      <c r="I151" s="1"/>
      <c r="J151" s="1"/>
    </row>
    <row r="152" spans="3:9" ht="12.75">
      <c r="C152" t="s">
        <v>157</v>
      </c>
      <c r="G152" s="6"/>
      <c r="H152" s="6"/>
      <c r="I152" s="1"/>
    </row>
    <row r="153" spans="3:10" ht="12.75">
      <c r="C153" s="27" t="s">
        <v>158</v>
      </c>
      <c r="G153" s="1">
        <v>129607</v>
      </c>
      <c r="H153" s="1">
        <v>129607</v>
      </c>
      <c r="I153" s="1">
        <f>+'BS'!G37</f>
        <v>129607</v>
      </c>
      <c r="J153" s="1">
        <f>+H153</f>
        <v>129607</v>
      </c>
    </row>
    <row r="154" spans="3:10" ht="12.75">
      <c r="C154" s="27"/>
      <c r="G154" s="1"/>
      <c r="H154" s="1"/>
      <c r="I154" s="1"/>
      <c r="J154" s="1"/>
    </row>
    <row r="155" spans="3:10" ht="13.5" thickBot="1">
      <c r="C155" t="s">
        <v>155</v>
      </c>
      <c r="G155" s="50">
        <f>+G150/G153*100</f>
        <v>1.124939239392934</v>
      </c>
      <c r="H155" s="50">
        <f>+H150/H153*100</f>
        <v>-4.893254222379964</v>
      </c>
      <c r="I155" s="50">
        <f>+I150/I153*100</f>
        <v>2.4952355968427633</v>
      </c>
      <c r="J155" s="50">
        <f>+J150/J153*100</f>
        <v>-4.076940288718974</v>
      </c>
    </row>
    <row r="156" spans="8:9" ht="13.5" thickTop="1">
      <c r="H156" s="1"/>
      <c r="I156" s="1"/>
    </row>
    <row r="157" spans="2:9" ht="12.75">
      <c r="B157" s="23" t="s">
        <v>102</v>
      </c>
      <c r="C157" t="s">
        <v>118</v>
      </c>
      <c r="H157" s="1"/>
      <c r="I157" s="1"/>
    </row>
    <row r="158" spans="2:9" ht="12.75">
      <c r="B158" s="23"/>
      <c r="H158" s="1"/>
      <c r="I158" s="1"/>
    </row>
    <row r="159" spans="2:9" ht="12.75">
      <c r="B159" s="23"/>
      <c r="H159" s="1"/>
      <c r="I159" s="1"/>
    </row>
  </sheetData>
  <mergeCells count="4">
    <mergeCell ref="G35:H35"/>
    <mergeCell ref="I35:J35"/>
    <mergeCell ref="G146:H146"/>
    <mergeCell ref="I146:J146"/>
  </mergeCells>
  <printOptions horizontalCentered="1"/>
  <pageMargins left="0.25" right="0.25" top="0.5" bottom="0.5" header="0.5" footer="0.25"/>
  <pageSetup firstPageNumber="8" useFirstPageNumber="1" horizontalDpi="600" verticalDpi="600" orientation="portrait" paperSize="9" scale="86" r:id="rId2"/>
  <headerFooter alignWithMargins="0">
    <oddFooter>&amp;C&amp;P</oddFooter>
  </headerFooter>
  <rowBreaks count="2" manualBreakCount="2">
    <brk id="65" max="10" man="1"/>
    <brk id="122" max="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B840QNY</cp:lastModifiedBy>
  <cp:lastPrinted>2007-02-27T02:46:04Z</cp:lastPrinted>
  <dcterms:created xsi:type="dcterms:W3CDTF">2002-10-22T09:07:41Z</dcterms:created>
  <dcterms:modified xsi:type="dcterms:W3CDTF">2007-02-27T06:52:33Z</dcterms:modified>
  <cp:category/>
  <cp:version/>
  <cp:contentType/>
  <cp:contentStatus/>
</cp:coreProperties>
</file>